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lena\Desktop\Javne potrebe 2027\"/>
    </mc:Choice>
  </mc:AlternateContent>
  <xr:revisionPtr revIDLastSave="0" documentId="13_ncr:1_{98B313B3-61C7-48D6-A30D-B7557031F1F3}" xr6:coauthVersionLast="47" xr6:coauthVersionMax="47" xr10:uidLastSave="{00000000-0000-0000-0000-000000000000}"/>
  <workbookProtection workbookAlgorithmName="SHA-512" workbookHashValue="W/Zwv7oO7nYj94TEyK7s1pWaaHJHpER5uCuzJ09ahPr8+UfZC5ecTXmk1AZEW8x4uCs9V/ouW4C1PJ68cw0XRQ==" workbookSaltValue="kNRLO1vCZe9sqaZWOEgsww==" workbookSpinCount="100000" lockStructure="1"/>
  <bookViews>
    <workbookView xWindow="-120" yWindow="-120" windowWidth="29040" windowHeight="15720" xr2:uid="{00000000-000D-0000-FFFF-FFFF00000000}"/>
  </bookViews>
  <sheets>
    <sheet name="ZSP 2018" sheetId="1" r:id="rId1"/>
  </sheets>
  <definedNames>
    <definedName name="_edn1" localSheetId="0">'ZSP 2018'!#REF!</definedName>
    <definedName name="_ednref1" localSheetId="0">'ZSP 2018'!$B$39</definedName>
    <definedName name="_FiltarBazePodataka" localSheetId="0" hidden="1">'ZSP 2018'!$G$1:$G$182</definedName>
    <definedName name="_ftn1" localSheetId="0">'ZSP 2018'!#REF!</definedName>
    <definedName name="_ftnref1" localSheetId="0">'ZSP 2018'!$B$693</definedName>
    <definedName name="Tekst10" localSheetId="0">'ZSP 2018'!#REF!</definedName>
    <definedName name="Tekst11" localSheetId="0">'ZSP 2018'!$E$29</definedName>
    <definedName name="Tekst12" localSheetId="0">'ZSP 2018'!$E$30</definedName>
    <definedName name="Tekst13" localSheetId="0">'ZSP 2018'!$E$31</definedName>
    <definedName name="Tekst14" localSheetId="0">'ZSP 2018'!$E$32</definedName>
    <definedName name="Tekst15" localSheetId="0">'ZSP 2018'!$E$33</definedName>
    <definedName name="Tekst16" localSheetId="0">'ZSP 2018'!$E$34</definedName>
    <definedName name="Tekst17" localSheetId="0">'ZSP 2018'!$E$35</definedName>
    <definedName name="Tekst18" localSheetId="0">'ZSP 2018'!$E$36</definedName>
    <definedName name="Tekst19" localSheetId="0">'ZSP 2018'!#REF!</definedName>
    <definedName name="Tekst2" localSheetId="0">'ZSP 2018'!#REF!</definedName>
    <definedName name="Tekst20" localSheetId="0">'ZSP 2018'!$D$40</definedName>
    <definedName name="Tekst21" localSheetId="0">'ZSP 2018'!$D$41</definedName>
    <definedName name="Tekst22" localSheetId="0">'ZSP 2018'!$D$42</definedName>
    <definedName name="Tekst23" localSheetId="0">'ZSP 2018'!$D$43</definedName>
    <definedName name="Tekst3" localSheetId="0">'ZSP 2018'!#REF!</definedName>
    <definedName name="Tekst4" localSheetId="0">'ZSP 2018'!#REF!</definedName>
    <definedName name="Tekst5" localSheetId="0">'ZSP 2018'!#REF!</definedName>
    <definedName name="Tekst6" localSheetId="0">'ZSP 2018'!#REF!</definedName>
    <definedName name="Tekst7" localSheetId="0">'ZSP 2018'!#REF!</definedName>
    <definedName name="Tekst8" localSheetId="0">'ZSP 2018'!#REF!</definedName>
    <definedName name="Tekst9" localSheetId="0">'ZSP 2018'!#REF!</definedName>
    <definedName name="Text1" localSheetId="0">'ZSP 2018'!#REF!</definedName>
    <definedName name="Text2" localSheetId="0">'ZSP 2018'!#REF!</definedName>
    <definedName name="Text3" localSheetId="0">'ZSP 2018'!#REF!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9" i="1" l="1"/>
  <c r="G94" i="1"/>
  <c r="G59" i="1" s="1"/>
  <c r="D696" i="1"/>
  <c r="D694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46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487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28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370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12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54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195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37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02" i="1"/>
  <c r="H603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46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487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28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370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12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54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37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195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38" i="1"/>
  <c r="I139" i="1"/>
  <c r="I140" i="1"/>
  <c r="I141" i="1"/>
  <c r="I142" i="1"/>
  <c r="I143" i="1"/>
  <c r="I144" i="1"/>
  <c r="D697" i="1"/>
  <c r="D695" i="1"/>
  <c r="G695" i="1" s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46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487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28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370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12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54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195" i="1"/>
  <c r="I137" i="1"/>
  <c r="G60" i="1"/>
  <c r="D27" i="1"/>
  <c r="G694" i="1"/>
  <c r="D534" i="1"/>
  <c r="F588" i="1"/>
  <c r="F542" i="1"/>
  <c r="F541" i="1"/>
  <c r="F540" i="1"/>
  <c r="D590" i="1"/>
  <c r="D475" i="1"/>
  <c r="D531" i="1" s="1"/>
  <c r="D416" i="1"/>
  <c r="D472" i="1" s="1"/>
  <c r="F529" i="1"/>
  <c r="F483" i="1"/>
  <c r="F482" i="1"/>
  <c r="F481" i="1"/>
  <c r="I680" i="1"/>
  <c r="G67" i="1" s="1"/>
  <c r="F704" i="1"/>
  <c r="F699" i="1"/>
  <c r="D703" i="1"/>
  <c r="G703" i="1" s="1"/>
  <c r="D702" i="1"/>
  <c r="G702" i="1" s="1"/>
  <c r="D701" i="1"/>
  <c r="G701" i="1" s="1"/>
  <c r="D700" i="1"/>
  <c r="G700" i="1" s="1"/>
  <c r="G697" i="1"/>
  <c r="F470" i="1"/>
  <c r="F424" i="1"/>
  <c r="F423" i="1"/>
  <c r="F422" i="1"/>
  <c r="D358" i="1"/>
  <c r="D414" i="1" s="1"/>
  <c r="F412" i="1"/>
  <c r="F366" i="1"/>
  <c r="F365" i="1"/>
  <c r="F364" i="1"/>
  <c r="D300" i="1"/>
  <c r="D356" i="1" s="1"/>
  <c r="F354" i="1"/>
  <c r="F308" i="1"/>
  <c r="F307" i="1"/>
  <c r="F306" i="1"/>
  <c r="D242" i="1"/>
  <c r="D298" i="1" s="1"/>
  <c r="F296" i="1"/>
  <c r="F250" i="1"/>
  <c r="F249" i="1"/>
  <c r="F248" i="1"/>
  <c r="D183" i="1"/>
  <c r="D239" i="1" s="1"/>
  <c r="F237" i="1"/>
  <c r="F191" i="1"/>
  <c r="F190" i="1"/>
  <c r="F189" i="1"/>
  <c r="F179" i="1"/>
  <c r="C125" i="1"/>
  <c r="D181" i="1" s="1"/>
  <c r="F133" i="1"/>
  <c r="F132" i="1"/>
  <c r="F131" i="1"/>
  <c r="G696" i="1"/>
  <c r="I179" i="1" l="1"/>
  <c r="I354" i="1"/>
  <c r="I412" i="1"/>
  <c r="I470" i="1"/>
  <c r="I529" i="1"/>
  <c r="I588" i="1"/>
  <c r="H179" i="1"/>
  <c r="H237" i="1"/>
  <c r="H296" i="1"/>
  <c r="H354" i="1"/>
  <c r="H412" i="1"/>
  <c r="H470" i="1"/>
  <c r="H529" i="1"/>
  <c r="H588" i="1"/>
  <c r="H638" i="1"/>
  <c r="G412" i="1"/>
  <c r="F706" i="1"/>
  <c r="G296" i="1"/>
  <c r="I296" i="1"/>
  <c r="G470" i="1"/>
  <c r="G179" i="1"/>
  <c r="G529" i="1"/>
  <c r="D704" i="1"/>
  <c r="I237" i="1"/>
  <c r="G237" i="1"/>
  <c r="G354" i="1"/>
  <c r="G588" i="1"/>
  <c r="G704" i="1"/>
  <c r="F530" i="1" l="1"/>
  <c r="F531" i="1" s="1"/>
  <c r="F471" i="1"/>
  <c r="F472" i="1" s="1"/>
  <c r="F413" i="1"/>
  <c r="F414" i="1" s="1"/>
  <c r="F355" i="1"/>
  <c r="F356" i="1" s="1"/>
  <c r="F589" i="1"/>
  <c r="F590" i="1" s="1"/>
  <c r="F180" i="1"/>
  <c r="F181" i="1" s="1"/>
  <c r="F297" i="1"/>
  <c r="F298" i="1" s="1"/>
  <c r="F238" i="1"/>
  <c r="F239" i="1" s="1"/>
  <c r="G61" i="1" l="1"/>
  <c r="G71" i="1" s="1"/>
  <c r="D706" i="1" s="1"/>
  <c r="D698" i="1" l="1"/>
  <c r="G698" i="1" s="1"/>
  <c r="G699" i="1" s="1"/>
  <c r="D699" i="1" l="1"/>
  <c r="D705" i="1" s="1"/>
  <c r="G705" i="1" s="1"/>
  <c r="G706" i="1" s="1"/>
</calcChain>
</file>

<file path=xl/sharedStrings.xml><?xml version="1.0" encoding="utf-8"?>
<sst xmlns="http://schemas.openxmlformats.org/spreadsheetml/2006/main" count="310" uniqueCount="148">
  <si>
    <t>UKUPNO</t>
  </si>
  <si>
    <t>PODACI O UDRUZI I DRUGIM PRAVNIM I FIZIČKIM OSOBAMA</t>
  </si>
  <si>
    <t>d. prihod od članarine</t>
  </si>
  <si>
    <t>e. donacije poslovnog sektora RH</t>
  </si>
  <si>
    <t>f. donacije građana/građanki RH</t>
  </si>
  <si>
    <t>g. međunarodne donacije</t>
  </si>
  <si>
    <t>h. ostalo</t>
  </si>
  <si>
    <t xml:space="preserve">         a. vlastiti prostor</t>
  </si>
  <si>
    <t xml:space="preserve">         b. iznajmljeni prostor</t>
  </si>
  <si>
    <t xml:space="preserve">         c. prostor Grada/Županije i sl. (čiji)</t>
  </si>
  <si>
    <t xml:space="preserve">         d. ostalo</t>
  </si>
  <si>
    <r>
      <t xml:space="preserve">b. Proračuna jedinica lokalnih (regionalnih) samouprava </t>
    </r>
    <r>
      <rPr>
        <i/>
        <sz val="8"/>
        <color indexed="8"/>
        <rFont val="Arial"/>
        <family val="2"/>
        <charset val="238"/>
      </rPr>
      <t>(drugih gradova, općina, županija)</t>
    </r>
  </si>
  <si>
    <r>
      <t xml:space="preserve">c. vlastitih prihoda </t>
    </r>
    <r>
      <rPr>
        <i/>
        <sz val="8"/>
        <color indexed="8"/>
        <rFont val="Arial"/>
        <family val="2"/>
        <charset val="238"/>
      </rPr>
      <t>(djelatnost)</t>
    </r>
  </si>
  <si>
    <t xml:space="preserve">       Od toga ostvareno iz:</t>
  </si>
  <si>
    <t>a. Proračuna RH</t>
  </si>
  <si>
    <t xml:space="preserve">Podnositelj prijave </t>
  </si>
  <si>
    <t>Sjedište i adresa</t>
  </si>
  <si>
    <t>Kontakt osoba (telefon, mobitel)</t>
  </si>
  <si>
    <t>Adresa e-pošte</t>
  </si>
  <si>
    <t>Internet stranica</t>
  </si>
  <si>
    <t>Godina osnutka/upisa u Registar</t>
  </si>
  <si>
    <t>IBAN, naziv banke</t>
  </si>
  <si>
    <t>Broj zaposlenih</t>
  </si>
  <si>
    <t>Broj članova</t>
  </si>
  <si>
    <t>Program ili pozicija</t>
  </si>
  <si>
    <t>Iznos</t>
  </si>
  <si>
    <t>Ekipe podmlatka</t>
  </si>
  <si>
    <t>Liječnički pregledi sportaša</t>
  </si>
  <si>
    <t>Sport osoba s invaliditetom</t>
  </si>
  <si>
    <t>Sportske škole *</t>
  </si>
  <si>
    <t>Ekipe podmlatka*</t>
  </si>
  <si>
    <t>Natjecanja ekipi podmlatka*</t>
  </si>
  <si>
    <t>Osnova za potraživanje</t>
  </si>
  <si>
    <t>Registarski broj / OIB</t>
  </si>
  <si>
    <t>Naziv ekipe:</t>
  </si>
  <si>
    <t>1.</t>
  </si>
  <si>
    <t>2.</t>
  </si>
  <si>
    <t>3.</t>
  </si>
  <si>
    <t>4.</t>
  </si>
  <si>
    <t>5.</t>
  </si>
  <si>
    <t>6.</t>
  </si>
  <si>
    <t>Broj članova ekipe</t>
  </si>
  <si>
    <t>* ne ispunjavati - iznos će se automatski izračunati nakon detaljnog upisa podataka u nastavku</t>
  </si>
  <si>
    <t>Ekipa 1:</t>
  </si>
  <si>
    <t>Trošak kotizacije za ligaško natjecanje</t>
  </si>
  <si>
    <t>Trošak kotizacije za KUP RH (ili kvalifikacije)</t>
  </si>
  <si>
    <t>Ovdje upisati naziv natjecanja</t>
  </si>
  <si>
    <t>Troškovi registracije igrača (upisati broj igrača u ekipi prema Uputama i iznos godišnje registracije)</t>
  </si>
  <si>
    <t>Trošak organizacije domaćih ligaških utakmica (suci, liječnici,…). Upisati broj utakmica i trošak organizacije utakmice</t>
  </si>
  <si>
    <t>Broj</t>
  </si>
  <si>
    <t>Trošak organizacije domaćih kup utakmica (suci, liječnici,…). Upisati broj utakmica i trošak organizacije utakmice</t>
  </si>
  <si>
    <t>km</t>
  </si>
  <si>
    <t>SVEUKUPNO ZA EKIPU</t>
  </si>
  <si>
    <t>Dnevnice</t>
  </si>
  <si>
    <t>Trošak puta</t>
  </si>
  <si>
    <t>Trošak kotizacije za cijelu ekipu (turniri, regate, utrke)</t>
  </si>
  <si>
    <t>Opis (upisati natjecanje, kolo lige, fazu kupa ili završnica te mjesto održavanja)</t>
  </si>
  <si>
    <t>Broj natjecatelja (+1 za individualne sportove, +2 za ekipne)</t>
  </si>
  <si>
    <t>Ekipa 2:</t>
  </si>
  <si>
    <t>Ekipa 3:</t>
  </si>
  <si>
    <t>Ekipa 4:</t>
  </si>
  <si>
    <t>Ekipa 5:</t>
  </si>
  <si>
    <t>Ekipa 6:</t>
  </si>
  <si>
    <t>Udio koji se traži od Grada Opatija</t>
  </si>
  <si>
    <t>Troškovi</t>
  </si>
  <si>
    <t>Ostali izvori</t>
  </si>
  <si>
    <t>Ukupna vrijednost projekta</t>
  </si>
  <si>
    <t>OSTALI IZVORI FINANCIRANJA</t>
  </si>
  <si>
    <t>U Opatiji,</t>
  </si>
  <si>
    <t>Potpis osobe ovlaštene za zastupanje</t>
  </si>
  <si>
    <t>na lokaciji bližoj od 300 odnosno 100 km</t>
  </si>
  <si>
    <t xml:space="preserve">Kalkulacija u tablici za iznos priznatih dnevnica izvršava se na osnovi udaljenosti održavanja natjecanja. Za natjecanja do 100 km </t>
  </si>
  <si>
    <t xml:space="preserve">udaljenosti ne ostvaruje se pravo na dnevnicu, natjecanja udaljena od 100 - 300 km ostvaruju prava na 1/2 dnevnice i natjecanja  </t>
  </si>
  <si>
    <t>potrebno je upisati obrazloženje. Niže je potrebno upisati redni broj natjecanja te obrazloženje potraživanja.</t>
  </si>
  <si>
    <t>Redni broj natjecanja i obrazloženje  (primjer upisivanja je u prvom redu):</t>
  </si>
  <si>
    <t>Obrazloženje i redni broj natjecanja</t>
  </si>
  <si>
    <t>Broj dnevnica</t>
  </si>
  <si>
    <t>Obrazac ZSP</t>
  </si>
  <si>
    <t>Stranica 2</t>
  </si>
  <si>
    <t>Stranica 3</t>
  </si>
  <si>
    <t>Stranica 4</t>
  </si>
  <si>
    <t>Stranica 5</t>
  </si>
  <si>
    <t>Stranica 6</t>
  </si>
  <si>
    <t>Stranica 7</t>
  </si>
  <si>
    <t>Stranica 8</t>
  </si>
  <si>
    <t>Stranica 9</t>
  </si>
  <si>
    <t>Stranica 10</t>
  </si>
  <si>
    <t>Broj dana provedenih na natjecanju</t>
  </si>
  <si>
    <t>Trošak noćenja</t>
  </si>
  <si>
    <t xml:space="preserve">Dodatna obrazloženja za priznavanje dnevnica i noćenja za natjecanja koja se održavaju </t>
  </si>
  <si>
    <t>UKUPNO KOTIZACIJE + PUT + DNEVNICE + NOĆENJE</t>
  </si>
  <si>
    <t>Ostale potrebe</t>
  </si>
  <si>
    <t>Ukoliko postoje dodatne potrebe koje nisu unesene u obrascu, a Kriteriji ih predviđaju, molimo da ih unesete</t>
  </si>
  <si>
    <t>Opis potrebe</t>
  </si>
  <si>
    <t>Članak Kriterija koji regulira potrebu</t>
  </si>
  <si>
    <t>Ostale potrebe (ne navoditi potrebe za seniore)*</t>
  </si>
  <si>
    <t>Ime trenera ekipe</t>
  </si>
  <si>
    <t>Korištenje objekata</t>
  </si>
  <si>
    <t>Ime i prezime osobe ovlaštene za zastupanje</t>
  </si>
  <si>
    <t>15. Podaci o prostoru u kojem djeluje klub/tvrtka (upisati veličinu u m2)</t>
  </si>
  <si>
    <t>SREDSTVA KOJA SE POTRAŽUJU IZ PRORAČUNA GRADA OPATIJE ZA ZADOVALJOVANJE JAVNIH POTREBA U SPORTU SUKLADNO VAŽEĆIM KRITERIJIMA</t>
  </si>
  <si>
    <t>Sportske manifestacije</t>
  </si>
  <si>
    <t>Sportsko-rekreacijske aktivnosti građana</t>
  </si>
  <si>
    <t>Sportske škole</t>
  </si>
  <si>
    <t>Broj odobrenih sportskih škola prema Članku 3. Kriterija pod POTICANJE I PROMICANJE SPORTA</t>
  </si>
  <si>
    <t>Broj odobrenih ekipa podmlatka prema NORMATIVIMA ZA PRIZNAVANJE TROŠKOVA NATJECANJA I BROJA EKIPA PODMLATKA</t>
  </si>
  <si>
    <t>Molimo navesti uzrast/naziv ekipe podmlatka i broj članova po svakoj ekipi</t>
  </si>
  <si>
    <t>Natjecanja ekipa podmlatka</t>
  </si>
  <si>
    <t>Trošak kotizacije ostalo (natjecanja priznata Kriterijima) - u nastavku iznosa navesti o kojem natjecanju se radi</t>
  </si>
  <si>
    <t>Troškovi natjecanja te gostujućih ligaških i kup utakmica prema Normativima za priznavanje troškova</t>
  </si>
  <si>
    <t>Opis (upisati natjecanje, kolo lige, fazu kupa ili završnicu te mjesto održavanja)</t>
  </si>
  <si>
    <t>udaljenija od 300 km ostvaruju pravo na cijelu dnevnicu. Ako za natjecanja bliža od 100 km udaljenosti potražujete dnevnice</t>
  </si>
  <si>
    <t>Članak 3. Kriterija - POTICANJE I PROMICANJE SPORTA</t>
  </si>
  <si>
    <t>Čl. 3. - TRENING, ORGANIZIRANJE I PROVOĐENJE SUSTAVA NATJECANJA</t>
  </si>
  <si>
    <t>Članak 3. Kriterija - ZDRAVSTVENA ZAŠTITA SPORTAŠA</t>
  </si>
  <si>
    <t>Čl. 3. Kriterija - STRUČNI RAD U SPORTU</t>
  </si>
  <si>
    <t>Čl. 3. PROSTORNI UVJETI ZA RAD SPORTSKIH ORGANIZACIJA</t>
  </si>
  <si>
    <t>Čl. 3. SPORTSKO REKREACIJSKE AKTIVNOSTI GRAĐANA</t>
  </si>
  <si>
    <t>Kriteriji za sufinanciranje sportskih manifestacija</t>
  </si>
  <si>
    <t>Stručno usavršavanje i školovanje trenera</t>
  </si>
  <si>
    <t>7.</t>
  </si>
  <si>
    <t>8.</t>
  </si>
  <si>
    <t>Ekipa 7:</t>
  </si>
  <si>
    <t>Ekipa 8:</t>
  </si>
  <si>
    <t>1. Voditelji sportske škole</t>
  </si>
  <si>
    <t>2. Oprema sportske škole</t>
  </si>
  <si>
    <t>3. Voditelji ekipa podmlatka</t>
  </si>
  <si>
    <t>4. Oprema ekipa podmlatka</t>
  </si>
  <si>
    <r>
      <t xml:space="preserve">5. </t>
    </r>
    <r>
      <rPr>
        <b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Natjecanja ekipa podmlatka</t>
    </r>
  </si>
  <si>
    <t>UKUPNO (1-5):</t>
  </si>
  <si>
    <t>7. Korištenje objekata na području ostalih JLS</t>
  </si>
  <si>
    <t>8. Sport osoba s invaliditetom</t>
  </si>
  <si>
    <t>6. Stručno usavršavanje i školovanje trenera</t>
  </si>
  <si>
    <t>9. Sportsko-rekreacijske aktivnosti građana</t>
  </si>
  <si>
    <t>UKUPNO(7-9):</t>
  </si>
  <si>
    <t>10. Ostale potrebe</t>
  </si>
  <si>
    <t>SVEUKUPNO(1-6, 7-9, 10)</t>
  </si>
  <si>
    <t>Primjer: Natjecanje pod rednim brojem 47 je turnir u Rijeci (15 km) koji traje od 08.00 do 22.00 sata pa potražujemo 6 dnevnica</t>
  </si>
  <si>
    <t>u nastavku (uključujući i gorivo za brodicu podrške):</t>
  </si>
  <si>
    <t>Sufinanciranje seniorskog sporta Prema Pravilniku o kriterijima za vrednovanje programa seniorsih ekipa (ukupni iznos iz ZSP-S obrasca)</t>
  </si>
  <si>
    <t>Članarine nacionalnom granskom savezu</t>
  </si>
  <si>
    <t>Iznos potraživanja (108 sati ili 60 sati x 10 EUR + 133 EUR za svaku odobrenu školu):</t>
  </si>
  <si>
    <t>Iznos potraživanja (280 sati x 10 EUR + 133 EUR za svaku odobrenu ekipu):</t>
  </si>
  <si>
    <t>ZAHTJEV ZA SREDSTVIMA PRORAČUNA GRADA OPATIJE ZA ZADOVOLJAVANJE JAVNIH POTREBA U SPORTU U 2027. GODINI</t>
  </si>
  <si>
    <t>Ukupno ostvareni prihod u 2025. godini (zbroj a-h)</t>
  </si>
  <si>
    <r>
      <t xml:space="preserve">13. Ukupno odobrene potpore Grada Opatije u 2025. godini  </t>
    </r>
    <r>
      <rPr>
        <i/>
        <sz val="8"/>
        <color indexed="8"/>
        <rFont val="Arial"/>
        <family val="2"/>
        <charset val="238"/>
      </rPr>
      <t>(bez obzira iz kojeg programa ili pozicije)</t>
    </r>
  </si>
  <si>
    <t>14. Ukupno odobrene potpore drugih institucija u 2025. godini</t>
  </si>
  <si>
    <t>UKUPNO POTRAŽIVANJE ZA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</si>
</sst>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"/>
    <numFmt numFmtId="165" formatCode="[$-F800]dddd\,\ mmmm\ dd\,\ yyyy"/>
    <numFmt numFmtId="166" formatCode="[$€-2]\ #,##0.0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4"/>
      <color theme="1"/>
      <name val="Arial"/>
      <family val="2"/>
      <charset val="238"/>
    </font>
    <font>
      <b/>
      <sz val="8"/>
      <color theme="1"/>
      <name val="Arial"/>
      <family val="2"/>
    </font>
    <font>
      <sz val="10"/>
      <color theme="1"/>
      <name val="Arial"/>
      <family val="2"/>
      <charset val="238"/>
    </font>
    <font>
      <b/>
      <sz val="6"/>
      <color theme="1"/>
      <name val="Arial"/>
      <family val="2"/>
      <charset val="238"/>
    </font>
    <font>
      <sz val="7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99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center" vertical="center" shrinkToFit="1"/>
    </xf>
    <xf numFmtId="0" fontId="7" fillId="0" borderId="1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 shrinkToFit="1"/>
    </xf>
    <xf numFmtId="164" fontId="7" fillId="0" borderId="1" xfId="0" applyNumberFormat="1" applyFont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horizontal="right" vertical="center" shrinkToFit="1"/>
    </xf>
    <xf numFmtId="165" fontId="7" fillId="0" borderId="0" xfId="0" applyNumberFormat="1" applyFont="1" applyAlignment="1">
      <alignment horizontal="left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shrinkToFit="1"/>
    </xf>
    <xf numFmtId="49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center" vertical="center" wrapText="1" shrinkToFit="1"/>
    </xf>
    <xf numFmtId="164" fontId="11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shrinkToFit="1"/>
    </xf>
    <xf numFmtId="165" fontId="9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164" fontId="12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164" fontId="12" fillId="0" borderId="0" xfId="0" applyNumberFormat="1" applyFont="1" applyAlignment="1">
      <alignment horizontal="right" vertical="center" shrinkToFit="1"/>
    </xf>
    <xf numFmtId="164" fontId="14" fillId="0" borderId="0" xfId="0" applyNumberFormat="1" applyFont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3" borderId="1" xfId="0" applyFont="1" applyFill="1" applyBorder="1" applyAlignment="1" applyProtection="1">
      <alignment horizontal="left" vertical="center" shrinkToFit="1"/>
      <protection locked="0"/>
    </xf>
    <xf numFmtId="0" fontId="7" fillId="3" borderId="10" xfId="0" applyFont="1" applyFill="1" applyBorder="1" applyAlignment="1" applyProtection="1">
      <alignment horizontal="left" vertical="center" shrinkToFit="1"/>
      <protection locked="0"/>
    </xf>
    <xf numFmtId="0" fontId="7" fillId="3" borderId="11" xfId="0" applyFont="1" applyFill="1" applyBorder="1" applyAlignment="1" applyProtection="1">
      <alignment horizontal="left" vertical="center" shrinkToFit="1"/>
      <protection locked="0"/>
    </xf>
    <xf numFmtId="0" fontId="9" fillId="3" borderId="1" xfId="0" applyFont="1" applyFill="1" applyBorder="1" applyAlignment="1" applyProtection="1">
      <alignment horizontal="center" shrinkToFit="1"/>
      <protection locked="0"/>
    </xf>
    <xf numFmtId="0" fontId="7" fillId="3" borderId="1" xfId="0" applyFont="1" applyFill="1" applyBorder="1" applyAlignment="1" applyProtection="1">
      <alignment horizontal="right" vertical="center" shrinkToFit="1"/>
      <protection locked="0"/>
    </xf>
    <xf numFmtId="0" fontId="12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16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0" fontId="7" fillId="3" borderId="8" xfId="0" applyFont="1" applyFill="1" applyBorder="1" applyAlignment="1" applyProtection="1">
      <alignment horizontal="center" vertical="center" shrinkToFit="1"/>
      <protection locked="0"/>
    </xf>
    <xf numFmtId="0" fontId="7" fillId="3" borderId="9" xfId="0" applyFont="1" applyFill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>
      <alignment horizontal="center" vertical="center" shrinkToFit="1"/>
    </xf>
    <xf numFmtId="0" fontId="17" fillId="0" borderId="0" xfId="0" applyFont="1" applyAlignment="1">
      <alignment vertical="top"/>
    </xf>
    <xf numFmtId="0" fontId="19" fillId="2" borderId="1" xfId="0" applyFont="1" applyFill="1" applyBorder="1" applyAlignment="1">
      <alignment vertical="center" wrapText="1"/>
    </xf>
    <xf numFmtId="1" fontId="7" fillId="3" borderId="2" xfId="0" applyNumberFormat="1" applyFont="1" applyFill="1" applyBorder="1" applyAlignment="1" applyProtection="1">
      <alignment horizontal="center" vertical="center" shrinkToFit="1"/>
      <protection locked="0"/>
    </xf>
    <xf numFmtId="166" fontId="7" fillId="3" borderId="10" xfId="0" applyNumberFormat="1" applyFont="1" applyFill="1" applyBorder="1" applyAlignment="1" applyProtection="1">
      <alignment horizontal="center" vertical="center" shrinkToFit="1"/>
      <protection locked="0"/>
    </xf>
    <xf numFmtId="166" fontId="7" fillId="0" borderId="1" xfId="0" applyNumberFormat="1" applyFont="1" applyBorder="1" applyAlignment="1">
      <alignment horizontal="center" vertical="center" shrinkToFit="1"/>
    </xf>
    <xf numFmtId="166" fontId="7" fillId="3" borderId="1" xfId="0" applyNumberFormat="1" applyFont="1" applyFill="1" applyBorder="1" applyAlignment="1" applyProtection="1">
      <alignment horizontal="center" vertical="center" shrinkToFit="1"/>
      <protection locked="0"/>
    </xf>
    <xf numFmtId="166" fontId="11" fillId="0" borderId="1" xfId="0" applyNumberFormat="1" applyFont="1" applyBorder="1" applyAlignment="1">
      <alignment horizontal="center" vertical="center" shrinkToFit="1"/>
    </xf>
    <xf numFmtId="166" fontId="11" fillId="0" borderId="1" xfId="0" applyNumberFormat="1" applyFont="1" applyBorder="1" applyAlignment="1">
      <alignment vertical="center" shrinkToFit="1"/>
    </xf>
    <xf numFmtId="166" fontId="14" fillId="0" borderId="1" xfId="0" applyNumberFormat="1" applyFont="1" applyBorder="1" applyAlignment="1">
      <alignment horizontal="center" vertical="center" shrinkToFit="1"/>
    </xf>
    <xf numFmtId="166" fontId="7" fillId="4" borderId="1" xfId="0" applyNumberFormat="1" applyFont="1" applyFill="1" applyBorder="1" applyAlignment="1" applyProtection="1">
      <alignment shrinkToFit="1"/>
      <protection locked="0"/>
    </xf>
    <xf numFmtId="166" fontId="8" fillId="0" borderId="1" xfId="0" applyNumberFormat="1" applyFont="1" applyBorder="1" applyAlignment="1">
      <alignment shrinkToFit="1"/>
    </xf>
    <xf numFmtId="0" fontId="11" fillId="0" borderId="1" xfId="0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165" fontId="7" fillId="3" borderId="4" xfId="0" applyNumberFormat="1" applyFont="1" applyFill="1" applyBorder="1" applyAlignment="1" applyProtection="1">
      <alignment horizontal="left" vertical="center" wrapText="1"/>
      <protection locked="0"/>
    </xf>
    <xf numFmtId="165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horizontal="center" shrinkToFit="1"/>
    </xf>
    <xf numFmtId="49" fontId="12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>
      <alignment horizontal="center" shrinkToFit="1"/>
    </xf>
    <xf numFmtId="166" fontId="12" fillId="0" borderId="1" xfId="0" applyNumberFormat="1" applyFont="1" applyBorder="1" applyAlignment="1">
      <alignment horizontal="center" vertical="center" shrinkToFit="1"/>
    </xf>
    <xf numFmtId="166" fontId="7" fillId="3" borderId="10" xfId="0" applyNumberFormat="1" applyFont="1" applyFill="1" applyBorder="1" applyAlignment="1" applyProtection="1">
      <alignment horizontal="center" vertical="center" shrinkToFit="1"/>
      <protection locked="0"/>
    </xf>
    <xf numFmtId="166" fontId="7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7" fillId="3" borderId="10" xfId="0" applyNumberFormat="1" applyFont="1" applyFill="1" applyBorder="1" applyAlignment="1" applyProtection="1">
      <alignment horizontal="center" shrinkToFit="1"/>
      <protection locked="0"/>
    </xf>
    <xf numFmtId="166" fontId="7" fillId="3" borderId="11" xfId="0" applyNumberFormat="1" applyFont="1" applyFill="1" applyBorder="1" applyAlignment="1" applyProtection="1">
      <alignment horizontal="center" shrinkToFit="1"/>
      <protection locked="0"/>
    </xf>
    <xf numFmtId="0" fontId="7" fillId="0" borderId="1" xfId="0" applyFont="1" applyBorder="1" applyAlignment="1">
      <alignment horizontal="left" vertical="center"/>
    </xf>
    <xf numFmtId="165" fontId="9" fillId="0" borderId="11" xfId="0" applyNumberFormat="1" applyFont="1" applyBorder="1" applyAlignment="1">
      <alignment horizontal="center" vertical="center" shrinkToFit="1"/>
    </xf>
    <xf numFmtId="165" fontId="9" fillId="0" borderId="4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4" borderId="10" xfId="0" applyFont="1" applyFill="1" applyBorder="1" applyAlignment="1" applyProtection="1">
      <alignment horizontal="center" vertical="center" shrinkToFit="1"/>
      <protection locked="0"/>
    </xf>
    <xf numFmtId="0" fontId="7" fillId="4" borderId="11" xfId="0" applyFont="1" applyFill="1" applyBorder="1" applyAlignment="1" applyProtection="1">
      <alignment horizontal="center" vertical="center" shrinkToFit="1"/>
      <protection locked="0"/>
    </xf>
    <xf numFmtId="0" fontId="7" fillId="4" borderId="4" xfId="0" applyFont="1" applyFill="1" applyBorder="1" applyAlignment="1" applyProtection="1">
      <alignment horizontal="center" vertical="center" shrinkToFit="1"/>
      <protection locked="0"/>
    </xf>
    <xf numFmtId="164" fontId="7" fillId="4" borderId="10" xfId="0" applyNumberFormat="1" applyFont="1" applyFill="1" applyBorder="1" applyAlignment="1" applyProtection="1">
      <alignment horizontal="center" vertical="center" shrinkToFit="1"/>
      <protection locked="0"/>
    </xf>
    <xf numFmtId="164" fontId="7" fillId="4" borderId="11" xfId="0" applyNumberFormat="1" applyFont="1" applyFill="1" applyBorder="1" applyAlignment="1" applyProtection="1">
      <alignment horizontal="center" vertical="center" shrinkToFit="1"/>
      <protection locked="0"/>
    </xf>
    <xf numFmtId="164" fontId="7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1" xfId="0" applyFont="1" applyFill="1" applyBorder="1" applyAlignment="1" applyProtection="1">
      <alignment horizontal="center" vertical="center" shrinkToFit="1"/>
      <protection locked="0"/>
    </xf>
    <xf numFmtId="164" fontId="7" fillId="4" borderId="1" xfId="0" applyNumberFormat="1" applyFont="1" applyFill="1" applyBorder="1" applyAlignment="1" applyProtection="1">
      <alignment horizontal="center" vertical="center" shrinkToFit="1"/>
      <protection locked="0"/>
    </xf>
    <xf numFmtId="164" fontId="12" fillId="0" borderId="1" xfId="0" applyNumberFormat="1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65" fontId="7" fillId="0" borderId="0" xfId="0" applyNumberFormat="1" applyFont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right" vertical="top"/>
    </xf>
    <xf numFmtId="165" fontId="7" fillId="0" borderId="0" xfId="0" applyNumberFormat="1" applyFont="1" applyAlignment="1" applyProtection="1">
      <alignment horizontal="center" vertical="center"/>
      <protection locked="0"/>
    </xf>
    <xf numFmtId="0" fontId="18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10" xfId="0" applyFont="1" applyFill="1" applyBorder="1" applyAlignment="1" applyProtection="1">
      <alignment horizontal="left" vertical="center" shrinkToFit="1"/>
      <protection locked="0"/>
    </xf>
    <xf numFmtId="0" fontId="7" fillId="3" borderId="11" xfId="0" applyFont="1" applyFill="1" applyBorder="1" applyAlignment="1" applyProtection="1">
      <alignment horizontal="left" vertical="center" shrinkToFit="1"/>
      <protection locked="0"/>
    </xf>
    <xf numFmtId="166" fontId="14" fillId="5" borderId="10" xfId="0" applyNumberFormat="1" applyFont="1" applyFill="1" applyBorder="1" applyAlignment="1">
      <alignment horizontal="right" vertical="center"/>
    </xf>
    <xf numFmtId="166" fontId="14" fillId="5" borderId="11" xfId="0" applyNumberFormat="1" applyFont="1" applyFill="1" applyBorder="1" applyAlignment="1">
      <alignment horizontal="right" vertical="center"/>
    </xf>
    <xf numFmtId="165" fontId="14" fillId="5" borderId="10" xfId="0" applyNumberFormat="1" applyFont="1" applyFill="1" applyBorder="1" applyAlignment="1">
      <alignment horizontal="right" vertical="center"/>
    </xf>
    <xf numFmtId="165" fontId="14" fillId="5" borderId="11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shrinkToFit="1"/>
    </xf>
    <xf numFmtId="166" fontId="7" fillId="3" borderId="1" xfId="0" applyNumberFormat="1" applyFont="1" applyFill="1" applyBorder="1" applyAlignment="1" applyProtection="1">
      <alignment horizontal="center" shrinkToFit="1"/>
      <protection locked="0"/>
    </xf>
    <xf numFmtId="164" fontId="7" fillId="0" borderId="10" xfId="0" applyNumberFormat="1" applyFont="1" applyBorder="1" applyAlignment="1">
      <alignment horizontal="center" vertical="center" shrinkToFit="1"/>
    </xf>
    <xf numFmtId="164" fontId="7" fillId="0" borderId="4" xfId="0" applyNumberFormat="1" applyFont="1" applyBorder="1" applyAlignment="1">
      <alignment horizontal="center" vertical="center" shrinkToFit="1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165" fontId="9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 applyProtection="1">
      <alignment horizontal="center" vertical="center"/>
      <protection locked="0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6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Alignment="1">
      <alignment horizontal="left" vertical="top"/>
    </xf>
    <xf numFmtId="0" fontId="7" fillId="4" borderId="1" xfId="0" applyFont="1" applyFill="1" applyBorder="1" applyAlignment="1" applyProtection="1">
      <alignment horizontal="center" shrinkToFit="1"/>
      <protection locked="0"/>
    </xf>
    <xf numFmtId="0" fontId="7" fillId="4" borderId="10" xfId="0" applyFont="1" applyFill="1" applyBorder="1" applyAlignment="1" applyProtection="1">
      <alignment horizontal="center" shrinkToFit="1"/>
      <protection locked="0"/>
    </xf>
    <xf numFmtId="0" fontId="7" fillId="4" borderId="11" xfId="0" applyFont="1" applyFill="1" applyBorder="1" applyAlignment="1" applyProtection="1">
      <alignment horizontal="center" shrinkToFit="1"/>
      <protection locked="0"/>
    </xf>
    <xf numFmtId="0" fontId="7" fillId="4" borderId="4" xfId="0" applyFont="1" applyFill="1" applyBorder="1" applyAlignment="1" applyProtection="1">
      <alignment horizontal="center" shrinkToFit="1"/>
      <protection locked="0"/>
    </xf>
    <xf numFmtId="164" fontId="12" fillId="0" borderId="1" xfId="0" applyNumberFormat="1" applyFont="1" applyBorder="1" applyAlignment="1">
      <alignment horizontal="right" vertical="center" shrinkToFit="1"/>
    </xf>
    <xf numFmtId="0" fontId="1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7" fillId="0" borderId="1" xfId="0" applyFont="1" applyBorder="1" applyAlignment="1">
      <alignment horizontal="center" shrinkToFit="1"/>
    </xf>
    <xf numFmtId="0" fontId="7" fillId="3" borderId="1" xfId="0" applyFont="1" applyFill="1" applyBorder="1" applyAlignment="1" applyProtection="1">
      <alignment horizontal="center" shrinkToFit="1"/>
      <protection locked="0"/>
    </xf>
    <xf numFmtId="166" fontId="7" fillId="3" borderId="4" xfId="0" applyNumberFormat="1" applyFont="1" applyFill="1" applyBorder="1" applyAlignment="1" applyProtection="1">
      <alignment horizontal="center" shrinkToFit="1"/>
      <protection locked="0"/>
    </xf>
    <xf numFmtId="0" fontId="7" fillId="3" borderId="11" xfId="0" applyFont="1" applyFill="1" applyBorder="1" applyAlignment="1" applyProtection="1">
      <alignment horizontal="center" vertical="center" shrinkToFit="1"/>
      <protection locked="0"/>
    </xf>
    <xf numFmtId="0" fontId="7" fillId="3" borderId="4" xfId="0" applyFont="1" applyFill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>
      <alignment horizontal="center" vertical="center"/>
    </xf>
    <xf numFmtId="166" fontId="7" fillId="0" borderId="13" xfId="0" applyNumberFormat="1" applyFont="1" applyBorder="1" applyAlignment="1">
      <alignment horizontal="center" vertical="center" shrinkToFit="1"/>
    </xf>
    <xf numFmtId="166" fontId="7" fillId="0" borderId="14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166" fontId="7" fillId="0" borderId="1" xfId="0" applyNumberFormat="1" applyFont="1" applyBorder="1" applyAlignment="1">
      <alignment horizontal="center" shrinkToFit="1"/>
    </xf>
    <xf numFmtId="165" fontId="9" fillId="0" borderId="10" xfId="0" applyNumberFormat="1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64" fontId="7" fillId="0" borderId="1" xfId="0" applyNumberFormat="1" applyFont="1" applyBorder="1" applyAlignment="1" applyProtection="1">
      <alignment horizontal="center" shrinkToFit="1"/>
      <protection locked="0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shrinkToFit="1"/>
    </xf>
    <xf numFmtId="0" fontId="11" fillId="0" borderId="0" xfId="0" applyFont="1" applyAlignment="1">
      <alignment horizontal="center" shrinkToFit="1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 shrinkToFit="1"/>
    </xf>
    <xf numFmtId="0" fontId="7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shrinkToFit="1"/>
    </xf>
    <xf numFmtId="165" fontId="7" fillId="3" borderId="0" xfId="0" applyNumberFormat="1" applyFont="1" applyFill="1" applyAlignment="1" applyProtection="1">
      <alignment horizontal="center"/>
      <protection locked="0"/>
    </xf>
    <xf numFmtId="166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Obično 2" xfId="1" xr:uid="{00000000-0005-0000-0000-000001000000}"/>
  </cellStyles>
  <dxfs count="2"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784860</xdr:colOff>
      <xdr:row>8</xdr:row>
      <xdr:rowOff>76200</xdr:rowOff>
    </xdr:to>
    <xdr:pic>
      <xdr:nvPicPr>
        <xdr:cNvPr id="1031" name="Picture 1" descr="http://www.ssgo.hr/images/clanice/grbovi/grb_ssgo.jpg">
          <a:extLst>
            <a:ext uri="{FF2B5EF4-FFF2-40B4-BE49-F238E27FC236}">
              <a16:creationId xmlns:a16="http://schemas.microsoft.com/office/drawing/2014/main" id="{D180FCFF-7A8F-3C52-3EE1-834DE35DE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96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757556</xdr:colOff>
      <xdr:row>0</xdr:row>
      <xdr:rowOff>0</xdr:rowOff>
    </xdr:from>
    <xdr:ext cx="2327877" cy="114351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1483FC-0B08-36C8-D92A-4D094919D069}"/>
            </a:ext>
          </a:extLst>
        </xdr:cNvPr>
        <xdr:cNvSpPr txBox="1"/>
      </xdr:nvSpPr>
      <xdr:spPr>
        <a:xfrm>
          <a:off x="1035393" y="0"/>
          <a:ext cx="2327877" cy="1143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000"/>
            </a:lnSpc>
          </a:pPr>
          <a:r>
            <a:rPr lang="hr-HR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SPORTSKI SAVEZ GRADA OPATIJE</a:t>
          </a:r>
          <a:b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Ulica Vladimira</a:t>
          </a:r>
          <a:r>
            <a:rPr lang="hr-HR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Nazora 2</a:t>
          </a: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51410 Opatija, HRVATSKA</a:t>
          </a:r>
          <a:endParaRPr lang="hr-HR" sz="900">
            <a:effectLst/>
          </a:endParaRPr>
        </a:p>
        <a:p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T: +385 51 680139 </a:t>
          </a:r>
          <a:endParaRPr lang="hr-HR" sz="900">
            <a:effectLst/>
          </a:endParaRPr>
        </a:p>
        <a:p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E: kontakt@ssgo.hr  W: www.ssgo.hr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OIB: 20428603237  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r>
            <a:rPr lang="hr-H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IBAN: HR0624020061100862135</a:t>
          </a:r>
          <a:endParaRPr lang="hr-HR" sz="900">
            <a:effectLst/>
          </a:endParaRPr>
        </a:p>
        <a:p>
          <a:pPr>
            <a:lnSpc>
              <a:spcPts val="1000"/>
            </a:lnSpc>
          </a:pPr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741"/>
  <sheetViews>
    <sheetView tabSelected="1" view="pageBreakPreview" topLeftCell="A4" zoomScale="170" zoomScaleNormal="140" zoomScaleSheetLayoutView="170" workbookViewId="0">
      <selection activeCell="D25" sqref="D25:H25"/>
    </sheetView>
  </sheetViews>
  <sheetFormatPr defaultColWidth="9.140625" defaultRowHeight="14.25" x14ac:dyDescent="0.2"/>
  <cols>
    <col min="1" max="1" width="4.42578125" style="11" customWidth="1"/>
    <col min="2" max="2" width="29.5703125" style="3" customWidth="1"/>
    <col min="3" max="3" width="4.140625" style="3" customWidth="1"/>
    <col min="4" max="4" width="2.42578125" style="12" customWidth="1"/>
    <col min="5" max="5" width="12.42578125" style="13" customWidth="1"/>
    <col min="6" max="6" width="20.85546875" style="14" customWidth="1"/>
    <col min="7" max="7" width="8.42578125" style="4" customWidth="1"/>
    <col min="8" max="8" width="8.42578125" style="5" customWidth="1"/>
    <col min="9" max="9" width="8.42578125" style="6" customWidth="1"/>
    <col min="10" max="16384" width="9.140625" style="6"/>
  </cols>
  <sheetData>
    <row r="1" spans="1:9" ht="9.9499999999999993" customHeight="1" x14ac:dyDescent="0.2">
      <c r="A1" s="1"/>
      <c r="D1" s="181"/>
      <c r="E1" s="181"/>
      <c r="F1" s="181"/>
    </row>
    <row r="2" spans="1:9" ht="9.9499999999999993" customHeight="1" x14ac:dyDescent="0.2">
      <c r="A2" s="1"/>
      <c r="D2" s="181"/>
      <c r="E2" s="181"/>
      <c r="F2" s="181"/>
      <c r="G2" s="186" t="s">
        <v>77</v>
      </c>
      <c r="H2" s="186"/>
    </row>
    <row r="3" spans="1:9" ht="9.9499999999999993" customHeight="1" x14ac:dyDescent="0.2">
      <c r="A3" s="1"/>
      <c r="D3" s="181"/>
      <c r="E3" s="181"/>
      <c r="F3" s="181"/>
      <c r="G3" s="140">
        <v>2027</v>
      </c>
      <c r="H3" s="140"/>
    </row>
    <row r="4" spans="1:9" ht="9.9499999999999993" customHeight="1" x14ac:dyDescent="0.2">
      <c r="A4" s="1"/>
      <c r="D4" s="7"/>
      <c r="E4" s="7"/>
      <c r="F4" s="8"/>
    </row>
    <row r="5" spans="1:9" ht="9.9499999999999993" customHeight="1" x14ac:dyDescent="0.2">
      <c r="A5" s="1"/>
      <c r="D5" s="7"/>
      <c r="E5" s="7"/>
      <c r="F5" s="8"/>
    </row>
    <row r="6" spans="1:9" ht="9.9499999999999993" customHeight="1" x14ac:dyDescent="0.2">
      <c r="A6" s="1"/>
      <c r="D6" s="7"/>
      <c r="E6" s="7"/>
      <c r="F6" s="8"/>
    </row>
    <row r="7" spans="1:9" ht="9.9499999999999993" customHeight="1" x14ac:dyDescent="0.2">
      <c r="A7" s="1"/>
      <c r="D7" s="7"/>
      <c r="E7" s="7"/>
      <c r="F7" s="8"/>
    </row>
    <row r="8" spans="1:9" ht="9.9499999999999993" customHeight="1" x14ac:dyDescent="0.2">
      <c r="A8" s="1"/>
      <c r="D8" s="7"/>
      <c r="E8" s="7"/>
      <c r="F8" s="8"/>
    </row>
    <row r="9" spans="1:9" ht="9.9499999999999993" customHeight="1" x14ac:dyDescent="0.2">
      <c r="A9" s="1"/>
      <c r="D9" s="162"/>
      <c r="E9" s="162"/>
      <c r="F9" s="162"/>
    </row>
    <row r="10" spans="1:9" ht="9.9499999999999993" customHeight="1" x14ac:dyDescent="0.2">
      <c r="A10" s="1"/>
      <c r="D10" s="9"/>
      <c r="E10" s="9"/>
      <c r="F10" s="9"/>
    </row>
    <row r="11" spans="1:9" ht="9.9499999999999993" customHeight="1" x14ac:dyDescent="0.2">
      <c r="A11" s="1"/>
      <c r="D11" s="9"/>
      <c r="E11" s="9"/>
      <c r="F11" s="9"/>
    </row>
    <row r="12" spans="1:9" ht="30" customHeight="1" x14ac:dyDescent="0.2">
      <c r="A12" s="183" t="s">
        <v>143</v>
      </c>
      <c r="B12" s="183"/>
      <c r="C12" s="183"/>
      <c r="D12" s="183"/>
      <c r="E12" s="183"/>
      <c r="F12" s="183"/>
      <c r="G12" s="183"/>
      <c r="H12" s="183"/>
      <c r="I12" s="10"/>
    </row>
    <row r="13" spans="1:9" ht="9.9499999999999993" customHeight="1" x14ac:dyDescent="0.2">
      <c r="I13" s="10"/>
    </row>
    <row r="14" spans="1:9" ht="9.9499999999999993" customHeight="1" x14ac:dyDescent="0.2">
      <c r="I14" s="10"/>
    </row>
    <row r="15" spans="1:9" ht="13.7" customHeight="1" x14ac:dyDescent="0.2">
      <c r="B15" s="182" t="s">
        <v>1</v>
      </c>
      <c r="C15" s="182"/>
      <c r="D15" s="182"/>
      <c r="E15" s="182"/>
      <c r="F15" s="182"/>
      <c r="G15" s="182"/>
      <c r="H15" s="182"/>
      <c r="I15" s="10"/>
    </row>
    <row r="16" spans="1:9" ht="14.1" customHeight="1" x14ac:dyDescent="0.2">
      <c r="B16" s="2" t="s">
        <v>15</v>
      </c>
      <c r="C16" s="2"/>
      <c r="D16" s="166"/>
      <c r="E16" s="166"/>
      <c r="F16" s="166"/>
      <c r="G16" s="166"/>
      <c r="H16" s="166"/>
      <c r="I16" s="10"/>
    </row>
    <row r="17" spans="2:9" ht="14.1" customHeight="1" x14ac:dyDescent="0.2">
      <c r="B17" s="2" t="s">
        <v>16</v>
      </c>
      <c r="C17" s="2"/>
      <c r="D17" s="166"/>
      <c r="E17" s="166"/>
      <c r="F17" s="166"/>
      <c r="G17" s="166"/>
      <c r="H17" s="166"/>
      <c r="I17" s="10"/>
    </row>
    <row r="18" spans="2:9" ht="13.5" customHeight="1" x14ac:dyDescent="0.2">
      <c r="B18" s="2" t="s">
        <v>98</v>
      </c>
      <c r="C18" s="2"/>
      <c r="D18" s="166"/>
      <c r="E18" s="166"/>
      <c r="F18" s="166"/>
      <c r="G18" s="166"/>
      <c r="H18" s="166"/>
      <c r="I18" s="10"/>
    </row>
    <row r="19" spans="2:9" ht="14.1" customHeight="1" x14ac:dyDescent="0.2">
      <c r="B19" s="2" t="s">
        <v>17</v>
      </c>
      <c r="C19" s="2"/>
      <c r="D19" s="166"/>
      <c r="E19" s="166"/>
      <c r="F19" s="166"/>
      <c r="G19" s="166"/>
      <c r="H19" s="166"/>
      <c r="I19" s="10"/>
    </row>
    <row r="20" spans="2:9" ht="14.1" customHeight="1" x14ac:dyDescent="0.2">
      <c r="B20" s="2" t="s">
        <v>18</v>
      </c>
      <c r="C20" s="2"/>
      <c r="D20" s="166"/>
      <c r="E20" s="166"/>
      <c r="F20" s="166"/>
      <c r="G20" s="166"/>
      <c r="H20" s="166"/>
      <c r="I20" s="10"/>
    </row>
    <row r="21" spans="2:9" ht="14.1" customHeight="1" x14ac:dyDescent="0.2">
      <c r="B21" s="2" t="s">
        <v>19</v>
      </c>
      <c r="C21" s="2"/>
      <c r="D21" s="166"/>
      <c r="E21" s="166"/>
      <c r="F21" s="166"/>
      <c r="G21" s="166"/>
      <c r="H21" s="166"/>
      <c r="I21" s="10"/>
    </row>
    <row r="22" spans="2:9" ht="14.1" customHeight="1" x14ac:dyDescent="0.2">
      <c r="B22" s="2" t="s">
        <v>20</v>
      </c>
      <c r="C22" s="2"/>
      <c r="D22" s="166"/>
      <c r="E22" s="166"/>
      <c r="F22" s="166"/>
      <c r="G22" s="166"/>
      <c r="H22" s="166"/>
      <c r="I22" s="10"/>
    </row>
    <row r="23" spans="2:9" ht="14.1" customHeight="1" x14ac:dyDescent="0.2">
      <c r="B23" s="2" t="s">
        <v>33</v>
      </c>
      <c r="C23" s="2"/>
      <c r="D23" s="166"/>
      <c r="E23" s="166"/>
      <c r="F23" s="166"/>
      <c r="G23" s="166"/>
      <c r="H23" s="166"/>
      <c r="I23" s="10"/>
    </row>
    <row r="24" spans="2:9" ht="14.1" customHeight="1" x14ac:dyDescent="0.2">
      <c r="B24" s="2" t="s">
        <v>21</v>
      </c>
      <c r="C24" s="2"/>
      <c r="D24" s="166"/>
      <c r="E24" s="166"/>
      <c r="F24" s="166"/>
      <c r="G24" s="166"/>
      <c r="H24" s="166"/>
      <c r="I24" s="10"/>
    </row>
    <row r="25" spans="2:9" ht="14.1" customHeight="1" x14ac:dyDescent="0.2">
      <c r="B25" s="2" t="s">
        <v>22</v>
      </c>
      <c r="C25" s="2"/>
      <c r="D25" s="166"/>
      <c r="E25" s="166"/>
      <c r="F25" s="166"/>
      <c r="G25" s="166"/>
      <c r="H25" s="166"/>
      <c r="I25" s="10"/>
    </row>
    <row r="26" spans="2:9" ht="14.1" customHeight="1" x14ac:dyDescent="0.2">
      <c r="B26" s="2" t="s">
        <v>23</v>
      </c>
      <c r="C26" s="2"/>
      <c r="D26" s="166"/>
      <c r="E26" s="166"/>
      <c r="F26" s="166"/>
      <c r="G26" s="166"/>
      <c r="H26" s="166"/>
      <c r="I26" s="10"/>
    </row>
    <row r="27" spans="2:9" ht="14.1" customHeight="1" x14ac:dyDescent="0.2">
      <c r="B27" s="82" t="s">
        <v>144</v>
      </c>
      <c r="C27" s="2"/>
      <c r="D27" s="174">
        <f>SUM(D29:H36)</f>
        <v>0</v>
      </c>
      <c r="E27" s="174"/>
      <c r="F27" s="174"/>
      <c r="G27" s="174"/>
      <c r="H27" s="174"/>
      <c r="I27" s="10"/>
    </row>
    <row r="28" spans="2:9" ht="14.1" customHeight="1" x14ac:dyDescent="0.2">
      <c r="B28" s="2" t="s">
        <v>13</v>
      </c>
      <c r="C28" s="2"/>
      <c r="D28" s="179"/>
      <c r="E28" s="179"/>
      <c r="F28" s="179"/>
      <c r="G28" s="179"/>
      <c r="H28" s="179"/>
      <c r="I28" s="10"/>
    </row>
    <row r="29" spans="2:9" ht="14.1" customHeight="1" x14ac:dyDescent="0.2">
      <c r="B29" s="2" t="s">
        <v>14</v>
      </c>
      <c r="C29" s="2"/>
      <c r="D29" s="141"/>
      <c r="E29" s="141"/>
      <c r="F29" s="141"/>
      <c r="G29" s="141"/>
      <c r="H29" s="141"/>
      <c r="I29" s="10"/>
    </row>
    <row r="30" spans="2:9" ht="34.5" customHeight="1" x14ac:dyDescent="0.2">
      <c r="B30" s="2" t="s">
        <v>11</v>
      </c>
      <c r="C30" s="2"/>
      <c r="D30" s="141"/>
      <c r="E30" s="141"/>
      <c r="F30" s="141"/>
      <c r="G30" s="141"/>
      <c r="H30" s="141"/>
      <c r="I30" s="10"/>
    </row>
    <row r="31" spans="2:9" ht="14.1" customHeight="1" x14ac:dyDescent="0.2">
      <c r="B31" s="2" t="s">
        <v>12</v>
      </c>
      <c r="C31" s="2"/>
      <c r="D31" s="141"/>
      <c r="E31" s="141"/>
      <c r="F31" s="141"/>
      <c r="G31" s="141"/>
      <c r="H31" s="141"/>
      <c r="I31" s="10"/>
    </row>
    <row r="32" spans="2:9" ht="14.1" customHeight="1" x14ac:dyDescent="0.2">
      <c r="B32" s="2" t="s">
        <v>2</v>
      </c>
      <c r="C32" s="2"/>
      <c r="D32" s="141"/>
      <c r="E32" s="141"/>
      <c r="F32" s="141"/>
      <c r="G32" s="141"/>
      <c r="H32" s="141"/>
      <c r="I32" s="10"/>
    </row>
    <row r="33" spans="2:9" ht="14.1" customHeight="1" x14ac:dyDescent="0.2">
      <c r="B33" s="2" t="s">
        <v>3</v>
      </c>
      <c r="C33" s="2"/>
      <c r="D33" s="141"/>
      <c r="E33" s="141"/>
      <c r="F33" s="141"/>
      <c r="G33" s="141"/>
      <c r="H33" s="141"/>
      <c r="I33" s="10"/>
    </row>
    <row r="34" spans="2:9" ht="14.1" customHeight="1" x14ac:dyDescent="0.2">
      <c r="B34" s="2" t="s">
        <v>4</v>
      </c>
      <c r="C34" s="2"/>
      <c r="D34" s="141"/>
      <c r="E34" s="141"/>
      <c r="F34" s="141"/>
      <c r="G34" s="141"/>
      <c r="H34" s="141"/>
      <c r="I34" s="10"/>
    </row>
    <row r="35" spans="2:9" ht="14.1" customHeight="1" x14ac:dyDescent="0.2">
      <c r="B35" s="2" t="s">
        <v>5</v>
      </c>
      <c r="C35" s="2"/>
      <c r="D35" s="141"/>
      <c r="E35" s="141"/>
      <c r="F35" s="141"/>
      <c r="G35" s="141"/>
      <c r="H35" s="141"/>
      <c r="I35" s="10"/>
    </row>
    <row r="36" spans="2:9" ht="14.1" customHeight="1" x14ac:dyDescent="0.2">
      <c r="B36" s="2" t="s">
        <v>6</v>
      </c>
      <c r="C36" s="2"/>
      <c r="D36" s="141"/>
      <c r="E36" s="141"/>
      <c r="F36" s="141"/>
      <c r="G36" s="141"/>
      <c r="H36" s="141"/>
      <c r="I36" s="10"/>
    </row>
    <row r="37" spans="2:9" ht="34.5" customHeight="1" x14ac:dyDescent="0.2">
      <c r="B37" s="2" t="s">
        <v>145</v>
      </c>
      <c r="C37" s="2"/>
      <c r="D37" s="141"/>
      <c r="E37" s="141"/>
      <c r="F37" s="141"/>
      <c r="G37" s="141"/>
      <c r="H37" s="141"/>
      <c r="I37" s="10"/>
    </row>
    <row r="38" spans="2:9" ht="23.1" customHeight="1" x14ac:dyDescent="0.2">
      <c r="B38" s="2" t="s">
        <v>146</v>
      </c>
      <c r="C38" s="2"/>
      <c r="D38" s="141"/>
      <c r="E38" s="141"/>
      <c r="F38" s="141"/>
      <c r="G38" s="141"/>
      <c r="H38" s="141"/>
      <c r="I38" s="10"/>
    </row>
    <row r="39" spans="2:9" ht="29.45" customHeight="1" x14ac:dyDescent="0.2">
      <c r="B39" s="15" t="s">
        <v>99</v>
      </c>
      <c r="C39" s="15"/>
      <c r="D39" s="166"/>
      <c r="E39" s="166"/>
      <c r="F39" s="166"/>
      <c r="G39" s="166"/>
      <c r="H39" s="166"/>
      <c r="I39" s="10"/>
    </row>
    <row r="40" spans="2:9" ht="14.1" customHeight="1" x14ac:dyDescent="0.2">
      <c r="B40" s="2" t="s">
        <v>7</v>
      </c>
      <c r="C40" s="2"/>
      <c r="D40" s="166"/>
      <c r="E40" s="166"/>
      <c r="F40" s="166"/>
      <c r="G40" s="166"/>
      <c r="H40" s="166"/>
      <c r="I40" s="10"/>
    </row>
    <row r="41" spans="2:9" ht="14.1" customHeight="1" x14ac:dyDescent="0.2">
      <c r="B41" s="2" t="s">
        <v>8</v>
      </c>
      <c r="C41" s="2"/>
      <c r="D41" s="166"/>
      <c r="E41" s="166"/>
      <c r="F41" s="166"/>
      <c r="G41" s="166"/>
      <c r="H41" s="166"/>
      <c r="I41" s="10"/>
    </row>
    <row r="42" spans="2:9" ht="14.1" customHeight="1" x14ac:dyDescent="0.2">
      <c r="B42" s="2" t="s">
        <v>9</v>
      </c>
      <c r="C42" s="2"/>
      <c r="D42" s="166"/>
      <c r="E42" s="166"/>
      <c r="F42" s="166"/>
      <c r="G42" s="166"/>
      <c r="H42" s="166"/>
      <c r="I42" s="10"/>
    </row>
    <row r="43" spans="2:9" ht="14.1" customHeight="1" x14ac:dyDescent="0.2">
      <c r="B43" s="2" t="s">
        <v>10</v>
      </c>
      <c r="C43" s="2"/>
      <c r="D43" s="166"/>
      <c r="E43" s="166"/>
      <c r="F43" s="166"/>
      <c r="G43" s="166"/>
      <c r="H43" s="166"/>
      <c r="I43" s="10"/>
    </row>
    <row r="44" spans="2:9" ht="9.9499999999999993" customHeight="1" x14ac:dyDescent="0.2">
      <c r="B44" s="11"/>
      <c r="C44" s="11"/>
      <c r="D44" s="11"/>
      <c r="E44" s="11"/>
      <c r="I44" s="10"/>
    </row>
    <row r="45" spans="2:9" ht="9.9499999999999993" customHeight="1" x14ac:dyDescent="0.2">
      <c r="B45" s="11"/>
      <c r="C45" s="11"/>
      <c r="D45" s="11"/>
      <c r="E45" s="11"/>
      <c r="I45" s="10"/>
    </row>
    <row r="46" spans="2:9" ht="9.9499999999999993" customHeight="1" x14ac:dyDescent="0.2">
      <c r="I46" s="10"/>
    </row>
    <row r="47" spans="2:9" ht="9.9499999999999993" customHeight="1" x14ac:dyDescent="0.2">
      <c r="I47" s="10"/>
    </row>
    <row r="48" spans="2:9" ht="9.9499999999999993" customHeight="1" x14ac:dyDescent="0.2">
      <c r="I48" s="10"/>
    </row>
    <row r="49" spans="2:9" ht="9.9499999999999993" customHeight="1" x14ac:dyDescent="0.2">
      <c r="I49" s="10"/>
    </row>
    <row r="50" spans="2:9" ht="9.9499999999999993" customHeight="1" x14ac:dyDescent="0.2">
      <c r="I50" s="10"/>
    </row>
    <row r="51" spans="2:9" ht="9.9499999999999993" customHeight="1" x14ac:dyDescent="0.2">
      <c r="I51" s="10"/>
    </row>
    <row r="52" spans="2:9" ht="9.9499999999999993" customHeight="1" x14ac:dyDescent="0.2">
      <c r="I52" s="10"/>
    </row>
    <row r="53" spans="2:9" ht="9.9499999999999993" customHeight="1" x14ac:dyDescent="0.2">
      <c r="I53" s="10"/>
    </row>
    <row r="54" spans="2:9" ht="9.9499999999999993" customHeight="1" x14ac:dyDescent="0.2">
      <c r="G54" s="140" t="s">
        <v>78</v>
      </c>
      <c r="H54" s="140"/>
      <c r="I54" s="10"/>
    </row>
    <row r="55" spans="2:9" ht="9.9499999999999993" customHeight="1" x14ac:dyDescent="0.2">
      <c r="I55" s="10"/>
    </row>
    <row r="56" spans="2:9" ht="27.95" customHeight="1" x14ac:dyDescent="0.2">
      <c r="B56" s="180" t="s">
        <v>100</v>
      </c>
      <c r="C56" s="180"/>
      <c r="D56" s="180"/>
      <c r="E56" s="180"/>
      <c r="F56" s="180"/>
      <c r="G56" s="180"/>
      <c r="H56" s="180"/>
      <c r="I56" s="10"/>
    </row>
    <row r="57" spans="2:9" ht="15.95" customHeight="1" x14ac:dyDescent="0.2">
      <c r="B57" s="16"/>
      <c r="C57" s="16"/>
      <c r="D57" s="16"/>
      <c r="E57" s="16"/>
      <c r="F57" s="16"/>
      <c r="G57" s="16"/>
      <c r="H57" s="16"/>
      <c r="I57" s="10"/>
    </row>
    <row r="58" spans="2:9" ht="12.95" customHeight="1" x14ac:dyDescent="0.2">
      <c r="B58" s="148" t="s">
        <v>24</v>
      </c>
      <c r="C58" s="149"/>
      <c r="D58" s="184" t="s">
        <v>32</v>
      </c>
      <c r="E58" s="184"/>
      <c r="F58" s="184"/>
      <c r="G58" s="185" t="s">
        <v>25</v>
      </c>
      <c r="H58" s="185"/>
      <c r="I58" s="10"/>
    </row>
    <row r="59" spans="2:9" ht="9.9499999999999993" customHeight="1" x14ac:dyDescent="0.2">
      <c r="B59" s="124" t="s">
        <v>29</v>
      </c>
      <c r="C59" s="125"/>
      <c r="D59" s="146" t="s">
        <v>112</v>
      </c>
      <c r="E59" s="146"/>
      <c r="F59" s="146"/>
      <c r="G59" s="174">
        <f>G94</f>
        <v>0</v>
      </c>
      <c r="H59" s="174"/>
      <c r="I59" s="10"/>
    </row>
    <row r="60" spans="2:9" ht="9.9499999999999993" customHeight="1" x14ac:dyDescent="0.2">
      <c r="B60" s="124" t="s">
        <v>30</v>
      </c>
      <c r="C60" s="125"/>
      <c r="D60" s="146" t="s">
        <v>113</v>
      </c>
      <c r="E60" s="146"/>
      <c r="F60" s="146"/>
      <c r="G60" s="174">
        <f>G109</f>
        <v>0</v>
      </c>
      <c r="H60" s="174"/>
      <c r="I60" s="10"/>
    </row>
    <row r="61" spans="2:9" ht="9.9499999999999993" customHeight="1" x14ac:dyDescent="0.2">
      <c r="B61" s="124" t="s">
        <v>31</v>
      </c>
      <c r="C61" s="125"/>
      <c r="D61" s="146" t="s">
        <v>113</v>
      </c>
      <c r="E61" s="146"/>
      <c r="F61" s="146"/>
      <c r="G61" s="174">
        <f>F181+F239+F298+F356+F414+F472+F531+F590+H638</f>
        <v>0</v>
      </c>
      <c r="H61" s="174"/>
      <c r="I61" s="10"/>
    </row>
    <row r="62" spans="2:9" ht="9.9499999999999993" customHeight="1" x14ac:dyDescent="0.2">
      <c r="B62" s="124" t="s">
        <v>27</v>
      </c>
      <c r="C62" s="125"/>
      <c r="D62" s="146" t="s">
        <v>114</v>
      </c>
      <c r="E62" s="146"/>
      <c r="F62" s="146"/>
      <c r="G62" s="141">
        <v>0</v>
      </c>
      <c r="H62" s="141"/>
      <c r="I62" s="10"/>
    </row>
    <row r="63" spans="2:9" ht="9.9499999999999993" customHeight="1" x14ac:dyDescent="0.2">
      <c r="B63" s="124" t="s">
        <v>119</v>
      </c>
      <c r="C63" s="125"/>
      <c r="D63" s="146" t="s">
        <v>115</v>
      </c>
      <c r="E63" s="146"/>
      <c r="F63" s="146"/>
      <c r="G63" s="141">
        <v>0</v>
      </c>
      <c r="H63" s="141"/>
      <c r="I63" s="10"/>
    </row>
    <row r="64" spans="2:9" ht="9.9499999999999993" customHeight="1" x14ac:dyDescent="0.2">
      <c r="B64" s="124" t="s">
        <v>97</v>
      </c>
      <c r="C64" s="125"/>
      <c r="D64" s="175" t="s">
        <v>116</v>
      </c>
      <c r="E64" s="111"/>
      <c r="F64" s="112"/>
      <c r="G64" s="108">
        <v>0</v>
      </c>
      <c r="H64" s="167"/>
      <c r="I64" s="10"/>
    </row>
    <row r="65" spans="2:9" ht="9.9499999999999993" customHeight="1" x14ac:dyDescent="0.2">
      <c r="B65" s="124" t="s">
        <v>28</v>
      </c>
      <c r="C65" s="125"/>
      <c r="D65" s="146"/>
      <c r="E65" s="146"/>
      <c r="F65" s="146"/>
      <c r="G65" s="141">
        <v>0</v>
      </c>
      <c r="H65" s="141"/>
      <c r="I65" s="10"/>
    </row>
    <row r="66" spans="2:9" ht="9.9499999999999993" customHeight="1" x14ac:dyDescent="0.2">
      <c r="B66" s="124" t="s">
        <v>102</v>
      </c>
      <c r="C66" s="125"/>
      <c r="D66" s="146" t="s">
        <v>117</v>
      </c>
      <c r="E66" s="146"/>
      <c r="F66" s="146"/>
      <c r="G66" s="141">
        <v>0</v>
      </c>
      <c r="H66" s="141"/>
      <c r="I66" s="10"/>
    </row>
    <row r="67" spans="2:9" ht="9.9499999999999993" customHeight="1" x14ac:dyDescent="0.2">
      <c r="B67" s="124" t="s">
        <v>95</v>
      </c>
      <c r="C67" s="125"/>
      <c r="D67" s="146"/>
      <c r="E67" s="146"/>
      <c r="F67" s="146"/>
      <c r="G67" s="174">
        <f>I680</f>
        <v>0</v>
      </c>
      <c r="H67" s="174"/>
      <c r="I67" s="10"/>
    </row>
    <row r="68" spans="2:9" ht="9.9499999999999993" customHeight="1" x14ac:dyDescent="0.2">
      <c r="B68" s="124" t="s">
        <v>101</v>
      </c>
      <c r="C68" s="125"/>
      <c r="D68" s="146" t="s">
        <v>118</v>
      </c>
      <c r="E68" s="146"/>
      <c r="F68" s="146"/>
      <c r="G68" s="141">
        <v>0</v>
      </c>
      <c r="H68" s="141"/>
      <c r="I68" s="10"/>
    </row>
    <row r="69" spans="2:9" ht="9.9499999999999993" customHeight="1" x14ac:dyDescent="0.2">
      <c r="B69" s="110" t="s">
        <v>140</v>
      </c>
      <c r="C69" s="110"/>
      <c r="D69" s="111"/>
      <c r="E69" s="111"/>
      <c r="F69" s="112"/>
      <c r="G69" s="108">
        <v>0</v>
      </c>
      <c r="H69" s="109"/>
      <c r="I69" s="10"/>
    </row>
    <row r="70" spans="2:9" ht="19.899999999999999" customHeight="1" x14ac:dyDescent="0.2">
      <c r="B70" s="176" t="s">
        <v>139</v>
      </c>
      <c r="C70" s="177"/>
      <c r="D70" s="177"/>
      <c r="E70" s="177"/>
      <c r="F70" s="178"/>
      <c r="G70" s="108">
        <v>0</v>
      </c>
      <c r="H70" s="109"/>
      <c r="I70" s="10"/>
    </row>
    <row r="71" spans="2:9" s="20" customFormat="1" ht="14.45" customHeight="1" x14ac:dyDescent="0.2">
      <c r="B71" s="135" t="s">
        <v>147</v>
      </c>
      <c r="C71" s="136"/>
      <c r="D71" s="136"/>
      <c r="E71" s="136"/>
      <c r="F71" s="137"/>
      <c r="G71" s="133">
        <f>SUM(G59:H70)</f>
        <v>0</v>
      </c>
      <c r="H71" s="134"/>
      <c r="I71" s="21"/>
    </row>
    <row r="72" spans="2:9" ht="9.9499999999999993" customHeight="1" x14ac:dyDescent="0.2">
      <c r="B72" s="129" t="s">
        <v>42</v>
      </c>
      <c r="C72" s="129"/>
      <c r="D72" s="129"/>
      <c r="E72" s="129"/>
      <c r="F72" s="129"/>
      <c r="G72" s="129"/>
      <c r="H72" s="129"/>
      <c r="I72" s="10"/>
    </row>
    <row r="73" spans="2:9" ht="9.9499999999999993" customHeight="1" x14ac:dyDescent="0.2">
      <c r="I73" s="10"/>
    </row>
    <row r="74" spans="2:9" ht="9.9499999999999993" customHeight="1" x14ac:dyDescent="0.2">
      <c r="B74" s="54"/>
      <c r="C74" s="54"/>
      <c r="I74" s="10"/>
    </row>
    <row r="75" spans="2:9" ht="9.9499999999999993" customHeight="1" x14ac:dyDescent="0.2">
      <c r="B75" s="33"/>
      <c r="C75" s="74"/>
      <c r="D75" s="74"/>
      <c r="E75" s="147"/>
      <c r="F75" s="147"/>
      <c r="G75" s="147"/>
      <c r="H75" s="147"/>
      <c r="I75" s="10"/>
    </row>
    <row r="76" spans="2:9" ht="9.9499999999999993" customHeight="1" x14ac:dyDescent="0.2">
      <c r="B76" s="127"/>
      <c r="C76" s="75"/>
      <c r="E76" s="126"/>
      <c r="F76" s="126"/>
      <c r="G76" s="126"/>
      <c r="H76" s="126"/>
      <c r="I76" s="10"/>
    </row>
    <row r="77" spans="2:9" ht="9.9499999999999993" customHeight="1" x14ac:dyDescent="0.2">
      <c r="B77" s="127"/>
      <c r="C77" s="75"/>
      <c r="E77" s="126"/>
      <c r="F77" s="126"/>
      <c r="G77" s="126"/>
      <c r="H77" s="126"/>
      <c r="I77" s="10"/>
    </row>
    <row r="78" spans="2:9" ht="9.9499999999999993" customHeight="1" x14ac:dyDescent="0.2">
      <c r="B78" s="127"/>
      <c r="C78" s="75"/>
      <c r="E78" s="126"/>
      <c r="F78" s="126"/>
      <c r="G78" s="126"/>
      <c r="H78" s="126"/>
      <c r="I78" s="10"/>
    </row>
    <row r="79" spans="2:9" ht="9.9499999999999993" customHeight="1" x14ac:dyDescent="0.2">
      <c r="B79" s="127"/>
      <c r="C79" s="75"/>
      <c r="E79" s="126"/>
      <c r="F79" s="126"/>
      <c r="G79" s="126"/>
      <c r="H79" s="126"/>
      <c r="I79" s="10"/>
    </row>
    <row r="80" spans="2:9" ht="9.9499999999999993" customHeight="1" x14ac:dyDescent="0.2">
      <c r="B80" s="127"/>
      <c r="C80" s="75"/>
      <c r="E80" s="126"/>
      <c r="F80" s="126"/>
      <c r="G80" s="126"/>
      <c r="H80" s="126"/>
      <c r="I80" s="10"/>
    </row>
    <row r="81" spans="2:9" ht="9.9499999999999993" customHeight="1" x14ac:dyDescent="0.2">
      <c r="B81" s="127"/>
      <c r="C81" s="75"/>
      <c r="E81" s="126"/>
      <c r="F81" s="126"/>
      <c r="G81" s="126"/>
      <c r="H81" s="126"/>
      <c r="I81" s="10"/>
    </row>
    <row r="82" spans="2:9" ht="9.9499999999999993" customHeight="1" x14ac:dyDescent="0.2">
      <c r="B82" s="127"/>
      <c r="C82" s="75"/>
      <c r="E82" s="126"/>
      <c r="F82" s="126"/>
      <c r="G82" s="126"/>
      <c r="H82" s="126"/>
      <c r="I82" s="10"/>
    </row>
    <row r="83" spans="2:9" ht="9.9499999999999993" customHeight="1" x14ac:dyDescent="0.2">
      <c r="B83" s="127"/>
      <c r="C83" s="75"/>
      <c r="E83" s="126"/>
      <c r="F83" s="126"/>
      <c r="G83" s="126"/>
      <c r="H83" s="126"/>
      <c r="I83" s="10"/>
    </row>
    <row r="84" spans="2:9" ht="9.9499999999999993" customHeight="1" x14ac:dyDescent="0.2">
      <c r="B84" s="76"/>
      <c r="C84" s="77"/>
      <c r="D84" s="77"/>
      <c r="E84" s="128"/>
      <c r="F84" s="128"/>
      <c r="G84" s="128"/>
      <c r="H84" s="128"/>
      <c r="I84" s="10"/>
    </row>
    <row r="85" spans="2:9" ht="9.9499999999999993" customHeight="1" x14ac:dyDescent="0.2">
      <c r="I85" s="10"/>
    </row>
    <row r="86" spans="2:9" ht="9.9499999999999993" customHeight="1" x14ac:dyDescent="0.2">
      <c r="I86" s="10"/>
    </row>
    <row r="87" spans="2:9" ht="9.9499999999999993" customHeight="1" x14ac:dyDescent="0.2">
      <c r="I87" s="10"/>
    </row>
    <row r="88" spans="2:9" ht="9.9499999999999993" customHeight="1" x14ac:dyDescent="0.2">
      <c r="I88" s="10"/>
    </row>
    <row r="89" spans="2:9" ht="9.9499999999999993" customHeight="1" x14ac:dyDescent="0.2">
      <c r="I89" s="10"/>
    </row>
    <row r="90" spans="2:9" ht="9.9499999999999993" customHeight="1" x14ac:dyDescent="0.2">
      <c r="I90" s="10"/>
    </row>
    <row r="91" spans="2:9" ht="9.9499999999999993" customHeight="1" x14ac:dyDescent="0.2">
      <c r="I91" s="10"/>
    </row>
    <row r="92" spans="2:9" ht="9.9499999999999993" customHeight="1" x14ac:dyDescent="0.2">
      <c r="B92" s="17" t="s">
        <v>103</v>
      </c>
      <c r="C92" s="58"/>
      <c r="I92" s="10"/>
    </row>
    <row r="93" spans="2:9" ht="9.9499999999999993" customHeight="1" thickBot="1" x14ac:dyDescent="0.25">
      <c r="B93" s="110" t="s">
        <v>104</v>
      </c>
      <c r="C93" s="110"/>
      <c r="D93" s="110"/>
      <c r="E93" s="110"/>
      <c r="F93" s="110"/>
      <c r="G93" s="130"/>
      <c r="H93" s="83"/>
      <c r="I93" s="10"/>
    </row>
    <row r="94" spans="2:9" ht="9.9499999999999993" customHeight="1" thickTop="1" thickBot="1" x14ac:dyDescent="0.25">
      <c r="B94" s="107" t="s">
        <v>141</v>
      </c>
      <c r="C94" s="107"/>
      <c r="D94" s="107"/>
      <c r="E94" s="107"/>
      <c r="F94" s="170"/>
      <c r="G94" s="171">
        <f>(108*10+133)*H93</f>
        <v>0</v>
      </c>
      <c r="H94" s="172"/>
      <c r="I94" s="10"/>
    </row>
    <row r="95" spans="2:9" ht="9.9499999999999993" customHeight="1" thickTop="1" x14ac:dyDescent="0.2">
      <c r="I95" s="10"/>
    </row>
    <row r="96" spans="2:9" ht="9.9499999999999993" customHeight="1" x14ac:dyDescent="0.2">
      <c r="I96" s="10"/>
    </row>
    <row r="97" spans="1:9" ht="9.9499999999999993" customHeight="1" x14ac:dyDescent="0.2">
      <c r="B97" s="17" t="s">
        <v>26</v>
      </c>
      <c r="C97" s="58"/>
      <c r="I97" s="10"/>
    </row>
    <row r="98" spans="1:9" ht="9.9499999999999993" customHeight="1" x14ac:dyDescent="0.2">
      <c r="B98" s="173" t="s">
        <v>105</v>
      </c>
      <c r="C98" s="173"/>
      <c r="D98" s="173"/>
      <c r="E98" s="173"/>
      <c r="F98" s="173"/>
      <c r="G98" s="173"/>
      <c r="H98" s="83"/>
      <c r="I98" s="10"/>
    </row>
    <row r="99" spans="1:9" ht="9.9499999999999993" customHeight="1" x14ac:dyDescent="0.2">
      <c r="B99" s="188" t="s">
        <v>106</v>
      </c>
      <c r="C99" s="189"/>
      <c r="D99" s="189"/>
      <c r="E99" s="189"/>
      <c r="F99" s="189"/>
      <c r="G99" s="189"/>
      <c r="H99" s="190"/>
      <c r="I99" s="10"/>
    </row>
    <row r="100" spans="1:9" ht="9.9499999999999993" customHeight="1" x14ac:dyDescent="0.2">
      <c r="B100" s="188" t="s">
        <v>34</v>
      </c>
      <c r="C100" s="189"/>
      <c r="D100" s="189"/>
      <c r="E100" s="189"/>
      <c r="F100" s="66" t="s">
        <v>96</v>
      </c>
      <c r="G100" s="189" t="s">
        <v>41</v>
      </c>
      <c r="H100" s="190"/>
      <c r="I100" s="10"/>
    </row>
    <row r="101" spans="1:9" ht="9.9499999999999993" customHeight="1" x14ac:dyDescent="0.2">
      <c r="A101" s="22" t="s">
        <v>35</v>
      </c>
      <c r="B101" s="131"/>
      <c r="C101" s="132"/>
      <c r="D101" s="132"/>
      <c r="E101" s="132"/>
      <c r="F101" s="67"/>
      <c r="G101" s="168"/>
      <c r="H101" s="169"/>
      <c r="I101" s="10"/>
    </row>
    <row r="102" spans="1:9" ht="9.9499999999999993" customHeight="1" x14ac:dyDescent="0.2">
      <c r="A102" s="22" t="s">
        <v>36</v>
      </c>
      <c r="B102" s="131"/>
      <c r="C102" s="132"/>
      <c r="D102" s="132"/>
      <c r="E102" s="132"/>
      <c r="F102" s="67"/>
      <c r="G102" s="168"/>
      <c r="H102" s="169"/>
      <c r="I102" s="10"/>
    </row>
    <row r="103" spans="1:9" ht="9.9499999999999993" customHeight="1" x14ac:dyDescent="0.2">
      <c r="A103" s="22" t="s">
        <v>37</v>
      </c>
      <c r="B103" s="131"/>
      <c r="C103" s="132"/>
      <c r="D103" s="132"/>
      <c r="E103" s="132"/>
      <c r="F103" s="67"/>
      <c r="G103" s="168"/>
      <c r="H103" s="169"/>
      <c r="I103" s="10"/>
    </row>
    <row r="104" spans="1:9" ht="9.9499999999999993" customHeight="1" x14ac:dyDescent="0.2">
      <c r="A104" s="22" t="s">
        <v>38</v>
      </c>
      <c r="B104" s="131"/>
      <c r="C104" s="132"/>
      <c r="D104" s="132"/>
      <c r="E104" s="132"/>
      <c r="F104" s="67"/>
      <c r="G104" s="168"/>
      <c r="H104" s="169"/>
      <c r="I104" s="10"/>
    </row>
    <row r="105" spans="1:9" ht="9.9499999999999993" customHeight="1" x14ac:dyDescent="0.2">
      <c r="A105" s="22" t="s">
        <v>39</v>
      </c>
      <c r="B105" s="131"/>
      <c r="C105" s="132"/>
      <c r="D105" s="132"/>
      <c r="E105" s="132"/>
      <c r="F105" s="67"/>
      <c r="G105" s="168"/>
      <c r="H105" s="169"/>
      <c r="I105" s="10"/>
    </row>
    <row r="106" spans="1:9" ht="9.9499999999999993" customHeight="1" x14ac:dyDescent="0.2">
      <c r="A106" s="22" t="s">
        <v>40</v>
      </c>
      <c r="B106" s="68"/>
      <c r="C106" s="69"/>
      <c r="D106" s="69"/>
      <c r="E106" s="69"/>
      <c r="F106" s="67"/>
      <c r="G106" s="78"/>
      <c r="H106" s="79"/>
      <c r="I106" s="10"/>
    </row>
    <row r="107" spans="1:9" ht="9.9499999999999993" customHeight="1" x14ac:dyDescent="0.2">
      <c r="A107" s="22" t="s">
        <v>120</v>
      </c>
      <c r="B107" s="68"/>
      <c r="C107" s="69"/>
      <c r="D107" s="69"/>
      <c r="E107" s="69"/>
      <c r="F107" s="67"/>
      <c r="G107" s="78"/>
      <c r="H107" s="79"/>
      <c r="I107" s="10"/>
    </row>
    <row r="108" spans="1:9" ht="9.9499999999999993" customHeight="1" thickBot="1" x14ac:dyDescent="0.25">
      <c r="A108" s="22" t="s">
        <v>121</v>
      </c>
      <c r="B108" s="68"/>
      <c r="C108" s="69"/>
      <c r="D108" s="69"/>
      <c r="E108" s="69"/>
      <c r="F108" s="67"/>
      <c r="G108" s="62"/>
      <c r="H108" s="63"/>
      <c r="I108" s="10"/>
    </row>
    <row r="109" spans="1:9" ht="9.9499999999999993" customHeight="1" thickTop="1" thickBot="1" x14ac:dyDescent="0.25">
      <c r="B109" s="187" t="s">
        <v>142</v>
      </c>
      <c r="C109" s="187"/>
      <c r="D109" s="187"/>
      <c r="E109" s="187"/>
      <c r="F109" s="113"/>
      <c r="G109" s="171">
        <f>(280*10+133)*H98</f>
        <v>0</v>
      </c>
      <c r="H109" s="172"/>
      <c r="I109" s="10"/>
    </row>
    <row r="110" spans="1:9" ht="9.9499999999999993" customHeight="1" thickTop="1" x14ac:dyDescent="0.2">
      <c r="I110" s="10"/>
    </row>
    <row r="111" spans="1:9" ht="9.9499999999999993" customHeight="1" x14ac:dyDescent="0.2">
      <c r="I111" s="10"/>
    </row>
    <row r="112" spans="1:9" ht="9.9499999999999993" customHeight="1" x14ac:dyDescent="0.2">
      <c r="I112" s="10"/>
    </row>
    <row r="113" spans="1:9" ht="9.9499999999999993" customHeight="1" x14ac:dyDescent="0.2">
      <c r="I113" s="10"/>
    </row>
    <row r="114" spans="1:9" ht="9.9499999999999993" customHeight="1" x14ac:dyDescent="0.2">
      <c r="I114" s="10"/>
    </row>
    <row r="115" spans="1:9" ht="9.9499999999999993" customHeight="1" x14ac:dyDescent="0.2">
      <c r="I115" s="10"/>
    </row>
    <row r="116" spans="1:9" ht="9.9499999999999993" customHeight="1" x14ac:dyDescent="0.2">
      <c r="I116" s="10"/>
    </row>
    <row r="117" spans="1:9" ht="9.9499999999999993" customHeight="1" x14ac:dyDescent="0.2">
      <c r="I117" s="10"/>
    </row>
    <row r="118" spans="1:9" ht="9.9499999999999993" customHeight="1" x14ac:dyDescent="0.2">
      <c r="I118" s="10"/>
    </row>
    <row r="119" spans="1:9" ht="9.9499999999999993" customHeight="1" x14ac:dyDescent="0.2">
      <c r="I119" s="10"/>
    </row>
    <row r="120" spans="1:9" ht="9.9499999999999993" customHeight="1" x14ac:dyDescent="0.2">
      <c r="I120" s="10"/>
    </row>
    <row r="121" spans="1:9" ht="9.9499999999999993" customHeight="1" x14ac:dyDescent="0.2">
      <c r="I121" s="10"/>
    </row>
    <row r="122" spans="1:9" ht="9.9499999999999993" customHeight="1" x14ac:dyDescent="0.2">
      <c r="I122" s="10"/>
    </row>
    <row r="123" spans="1:9" ht="9.9499999999999993" customHeight="1" x14ac:dyDescent="0.2">
      <c r="I123" s="10"/>
    </row>
    <row r="124" spans="1:9" ht="9.9499999999999993" customHeight="1" x14ac:dyDescent="0.2">
      <c r="B124" s="138" t="s">
        <v>107</v>
      </c>
      <c r="C124" s="139"/>
      <c r="D124" s="139"/>
      <c r="G124" s="140" t="s">
        <v>79</v>
      </c>
      <c r="H124" s="140"/>
      <c r="I124" s="10"/>
    </row>
    <row r="125" spans="1:9" ht="15.6" customHeight="1" x14ac:dyDescent="0.2">
      <c r="A125" s="6"/>
      <c r="B125" s="27" t="s">
        <v>43</v>
      </c>
      <c r="C125" s="150">
        <f>B101</f>
        <v>0</v>
      </c>
      <c r="D125" s="151"/>
      <c r="E125" s="151"/>
      <c r="F125" s="152"/>
      <c r="G125" s="23"/>
      <c r="H125" s="24"/>
      <c r="I125" s="25"/>
    </row>
    <row r="126" spans="1:9" ht="9.9499999999999993" customHeight="1" x14ac:dyDescent="0.2">
      <c r="B126" s="26" t="s">
        <v>44</v>
      </c>
      <c r="C126" s="101">
        <v>0</v>
      </c>
      <c r="D126" s="153"/>
      <c r="E126" s="102"/>
      <c r="I126" s="10"/>
    </row>
    <row r="127" spans="1:9" ht="9.9499999999999993" customHeight="1" x14ac:dyDescent="0.2">
      <c r="B127" s="18" t="s">
        <v>45</v>
      </c>
      <c r="C127" s="101">
        <v>0</v>
      </c>
      <c r="D127" s="153"/>
      <c r="E127" s="102"/>
      <c r="I127" s="10"/>
    </row>
    <row r="128" spans="1:9" ht="31.7" customHeight="1" x14ac:dyDescent="0.2">
      <c r="B128" s="28" t="s">
        <v>108</v>
      </c>
      <c r="C128" s="101">
        <v>0</v>
      </c>
      <c r="D128" s="153"/>
      <c r="E128" s="102"/>
      <c r="F128" s="95" t="s">
        <v>46</v>
      </c>
      <c r="G128" s="96"/>
      <c r="H128" s="96"/>
      <c r="I128" s="10"/>
    </row>
    <row r="129" spans="1:9" ht="31.7" customHeight="1" x14ac:dyDescent="0.2">
      <c r="B129" s="103"/>
      <c r="C129" s="104"/>
      <c r="D129" s="104"/>
      <c r="E129" s="104"/>
      <c r="F129" s="105"/>
      <c r="G129" s="31"/>
      <c r="H129" s="31"/>
      <c r="I129" s="10"/>
    </row>
    <row r="130" spans="1:9" ht="24" customHeight="1" x14ac:dyDescent="0.2">
      <c r="B130" s="28"/>
      <c r="C130" s="142" t="s">
        <v>49</v>
      </c>
      <c r="D130" s="143"/>
      <c r="E130" s="29" t="s">
        <v>25</v>
      </c>
      <c r="F130" s="32" t="s">
        <v>0</v>
      </c>
      <c r="G130" s="31"/>
      <c r="H130" s="31"/>
      <c r="I130" s="10"/>
    </row>
    <row r="131" spans="1:9" ht="31.7" customHeight="1" x14ac:dyDescent="0.2">
      <c r="B131" s="28" t="s">
        <v>47</v>
      </c>
      <c r="C131" s="144">
        <v>0</v>
      </c>
      <c r="D131" s="145"/>
      <c r="E131" s="84">
        <v>0</v>
      </c>
      <c r="F131" s="85">
        <f>C131*E131</f>
        <v>0</v>
      </c>
      <c r="I131" s="10"/>
    </row>
    <row r="132" spans="1:9" ht="28.7" customHeight="1" x14ac:dyDescent="0.2">
      <c r="B132" s="28" t="s">
        <v>48</v>
      </c>
      <c r="C132" s="144">
        <v>0</v>
      </c>
      <c r="D132" s="145"/>
      <c r="E132" s="84">
        <v>0</v>
      </c>
      <c r="F132" s="85">
        <f>C132*E132</f>
        <v>0</v>
      </c>
      <c r="I132" s="10"/>
    </row>
    <row r="133" spans="1:9" ht="31.35" customHeight="1" x14ac:dyDescent="0.2">
      <c r="B133" s="28" t="s">
        <v>50</v>
      </c>
      <c r="C133" s="144">
        <v>0</v>
      </c>
      <c r="D133" s="145"/>
      <c r="E133" s="84">
        <v>0</v>
      </c>
      <c r="F133" s="85">
        <f>C133*E133</f>
        <v>0</v>
      </c>
      <c r="I133" s="10"/>
    </row>
    <row r="134" spans="1:9" ht="9.9499999999999993" customHeight="1" x14ac:dyDescent="0.2">
      <c r="B134" s="106"/>
      <c r="C134" s="106"/>
      <c r="D134" s="106"/>
      <c r="E134" s="106"/>
      <c r="F134" s="106"/>
      <c r="I134" s="10"/>
    </row>
    <row r="135" spans="1:9" ht="9.9499999999999993" customHeight="1" x14ac:dyDescent="0.2">
      <c r="B135" s="113" t="s">
        <v>109</v>
      </c>
      <c r="C135" s="114"/>
      <c r="D135" s="114"/>
      <c r="E135" s="114"/>
      <c r="F135" s="114"/>
      <c r="G135" s="114"/>
      <c r="H135" s="114"/>
      <c r="I135" s="114"/>
    </row>
    <row r="136" spans="1:9" ht="24.6" customHeight="1" x14ac:dyDescent="0.2">
      <c r="B136" s="37" t="s">
        <v>110</v>
      </c>
      <c r="C136" s="61" t="s">
        <v>87</v>
      </c>
      <c r="D136" s="19" t="s">
        <v>51</v>
      </c>
      <c r="E136" s="43" t="s">
        <v>57</v>
      </c>
      <c r="F136" s="41" t="s">
        <v>55</v>
      </c>
      <c r="G136" s="38" t="s">
        <v>54</v>
      </c>
      <c r="H136" s="42" t="s">
        <v>53</v>
      </c>
      <c r="I136" s="38" t="s">
        <v>88</v>
      </c>
    </row>
    <row r="137" spans="1:9" ht="9.9499999999999993" customHeight="1" x14ac:dyDescent="0.2">
      <c r="A137" s="11">
        <v>1</v>
      </c>
      <c r="B137" s="67"/>
      <c r="C137" s="67">
        <v>1</v>
      </c>
      <c r="D137" s="70">
        <v>0</v>
      </c>
      <c r="E137" s="71">
        <v>0</v>
      </c>
      <c r="F137" s="86">
        <v>0</v>
      </c>
      <c r="G137" s="85">
        <f>IF(E137&gt;18,D137*1.9*2,IF(E137&gt;13,D137*1.6*2,IF(E137&gt;9,D137*1.3*2,IF(E137&gt;4,D137*0.8*2,D137*0.5*2))))</f>
        <v>0</v>
      </c>
      <c r="H137" s="85">
        <f>IF((AND(D137&lt;100,C137&lt;2)),E137*0,IF((AND(C137&lt;2,D137&lt;300)),E137*15,IF(D137&lt;100,0,E137*30*C137)))</f>
        <v>0</v>
      </c>
      <c r="I137" s="85">
        <f>IF(D137&lt;100,0,IF(C137&lt;2,0,IF(D137&lt;300,(C137-1)*E137*45,C137*E137*45)))</f>
        <v>0</v>
      </c>
    </row>
    <row r="138" spans="1:9" ht="9.9499999999999993" customHeight="1" x14ac:dyDescent="0.2">
      <c r="A138" s="11">
        <v>2</v>
      </c>
      <c r="B138" s="67"/>
      <c r="C138" s="67">
        <v>1</v>
      </c>
      <c r="D138" s="70">
        <v>0</v>
      </c>
      <c r="E138" s="71">
        <v>0</v>
      </c>
      <c r="F138" s="86">
        <v>0</v>
      </c>
      <c r="G138" s="85">
        <f t="shared" ref="G138:G178" si="0">IF(E138&gt;18,D138*1.9*2,IF(E138&gt;13,D138*1.6*2,IF(E138&gt;9,D138*1.3*2,IF(E138&gt;4,D138*0.8*2,D138*0.5*2))))</f>
        <v>0</v>
      </c>
      <c r="H138" s="85">
        <f t="shared" ref="H138:H178" si="1">IF((AND(D138&lt;100,C138&lt;2)),E138*0,IF((AND(C138&lt;2,D138&lt;300)),E138*15,IF(D138&lt;100,0,E138*30*C138)))</f>
        <v>0</v>
      </c>
      <c r="I138" s="85">
        <f t="shared" ref="I138:I178" si="2">IF(D138&lt;100,0,IF(C138&lt;2,0,IF(D138&lt;300,(C138-1)*E138*45,C138*E138*45)))</f>
        <v>0</v>
      </c>
    </row>
    <row r="139" spans="1:9" ht="9.9499999999999993" customHeight="1" x14ac:dyDescent="0.2">
      <c r="A139" s="11">
        <v>3</v>
      </c>
      <c r="B139" s="67"/>
      <c r="C139" s="67">
        <v>1</v>
      </c>
      <c r="D139" s="70">
        <v>0</v>
      </c>
      <c r="E139" s="71">
        <v>0</v>
      </c>
      <c r="F139" s="86">
        <v>0</v>
      </c>
      <c r="G139" s="85">
        <f t="shared" si="0"/>
        <v>0</v>
      </c>
      <c r="H139" s="85">
        <f t="shared" si="1"/>
        <v>0</v>
      </c>
      <c r="I139" s="85">
        <f t="shared" si="2"/>
        <v>0</v>
      </c>
    </row>
    <row r="140" spans="1:9" ht="9.9499999999999993" customHeight="1" x14ac:dyDescent="0.2">
      <c r="A140" s="11">
        <v>4</v>
      </c>
      <c r="B140" s="67"/>
      <c r="C140" s="67">
        <v>1</v>
      </c>
      <c r="D140" s="70">
        <v>0</v>
      </c>
      <c r="E140" s="71">
        <v>0</v>
      </c>
      <c r="F140" s="86">
        <v>0</v>
      </c>
      <c r="G140" s="85">
        <f t="shared" si="0"/>
        <v>0</v>
      </c>
      <c r="H140" s="85">
        <f t="shared" si="1"/>
        <v>0</v>
      </c>
      <c r="I140" s="85">
        <f t="shared" si="2"/>
        <v>0</v>
      </c>
    </row>
    <row r="141" spans="1:9" ht="9.9499999999999993" customHeight="1" x14ac:dyDescent="0.2">
      <c r="A141" s="11">
        <v>5</v>
      </c>
      <c r="B141" s="67"/>
      <c r="C141" s="67">
        <v>1</v>
      </c>
      <c r="D141" s="70">
        <v>0</v>
      </c>
      <c r="E141" s="71">
        <v>0</v>
      </c>
      <c r="F141" s="86">
        <v>0</v>
      </c>
      <c r="G141" s="85">
        <f t="shared" si="0"/>
        <v>0</v>
      </c>
      <c r="H141" s="85">
        <f t="shared" si="1"/>
        <v>0</v>
      </c>
      <c r="I141" s="85">
        <f t="shared" si="2"/>
        <v>0</v>
      </c>
    </row>
    <row r="142" spans="1:9" ht="9.9499999999999993" customHeight="1" x14ac:dyDescent="0.2">
      <c r="A142" s="11">
        <v>6</v>
      </c>
      <c r="B142" s="67"/>
      <c r="C142" s="67">
        <v>1</v>
      </c>
      <c r="D142" s="70">
        <v>0</v>
      </c>
      <c r="E142" s="71">
        <v>0</v>
      </c>
      <c r="F142" s="86">
        <v>0</v>
      </c>
      <c r="G142" s="85">
        <f t="shared" si="0"/>
        <v>0</v>
      </c>
      <c r="H142" s="85">
        <f t="shared" si="1"/>
        <v>0</v>
      </c>
      <c r="I142" s="85">
        <f t="shared" si="2"/>
        <v>0</v>
      </c>
    </row>
    <row r="143" spans="1:9" ht="9.9499999999999993" customHeight="1" x14ac:dyDescent="0.2">
      <c r="A143" s="11">
        <v>7</v>
      </c>
      <c r="B143" s="67"/>
      <c r="C143" s="67">
        <v>1</v>
      </c>
      <c r="D143" s="70">
        <v>0</v>
      </c>
      <c r="E143" s="71">
        <v>0</v>
      </c>
      <c r="F143" s="86">
        <v>0</v>
      </c>
      <c r="G143" s="85">
        <f t="shared" si="0"/>
        <v>0</v>
      </c>
      <c r="H143" s="85">
        <f t="shared" si="1"/>
        <v>0</v>
      </c>
      <c r="I143" s="85">
        <f t="shared" si="2"/>
        <v>0</v>
      </c>
    </row>
    <row r="144" spans="1:9" ht="9.9499999999999993" customHeight="1" x14ac:dyDescent="0.2">
      <c r="A144" s="11">
        <v>8</v>
      </c>
      <c r="B144" s="67"/>
      <c r="C144" s="67">
        <v>1</v>
      </c>
      <c r="D144" s="70">
        <v>0</v>
      </c>
      <c r="E144" s="71">
        <v>0</v>
      </c>
      <c r="F144" s="86">
        <v>0</v>
      </c>
      <c r="G144" s="85">
        <f t="shared" si="0"/>
        <v>0</v>
      </c>
      <c r="H144" s="85">
        <f t="shared" si="1"/>
        <v>0</v>
      </c>
      <c r="I144" s="85">
        <f t="shared" si="2"/>
        <v>0</v>
      </c>
    </row>
    <row r="145" spans="1:9" ht="9.9499999999999993" customHeight="1" x14ac:dyDescent="0.2">
      <c r="A145" s="11">
        <v>9</v>
      </c>
      <c r="B145" s="67"/>
      <c r="C145" s="67">
        <v>1</v>
      </c>
      <c r="D145" s="70">
        <v>0</v>
      </c>
      <c r="E145" s="71">
        <v>0</v>
      </c>
      <c r="F145" s="86">
        <v>0</v>
      </c>
      <c r="G145" s="85">
        <f t="shared" si="0"/>
        <v>0</v>
      </c>
      <c r="H145" s="85">
        <f t="shared" si="1"/>
        <v>0</v>
      </c>
      <c r="I145" s="85">
        <f t="shared" si="2"/>
        <v>0</v>
      </c>
    </row>
    <row r="146" spans="1:9" ht="9.9499999999999993" customHeight="1" x14ac:dyDescent="0.2">
      <c r="A146" s="11">
        <v>10</v>
      </c>
      <c r="B146" s="67"/>
      <c r="C146" s="67">
        <v>1</v>
      </c>
      <c r="D146" s="70">
        <v>0</v>
      </c>
      <c r="E146" s="71">
        <v>0</v>
      </c>
      <c r="F146" s="86">
        <v>0</v>
      </c>
      <c r="G146" s="85">
        <f t="shared" si="0"/>
        <v>0</v>
      </c>
      <c r="H146" s="85">
        <f t="shared" si="1"/>
        <v>0</v>
      </c>
      <c r="I146" s="85">
        <f t="shared" si="2"/>
        <v>0</v>
      </c>
    </row>
    <row r="147" spans="1:9" ht="9.9499999999999993" customHeight="1" x14ac:dyDescent="0.2">
      <c r="A147" s="11">
        <v>11</v>
      </c>
      <c r="B147" s="67"/>
      <c r="C147" s="67">
        <v>1</v>
      </c>
      <c r="D147" s="70">
        <v>0</v>
      </c>
      <c r="E147" s="71">
        <v>0</v>
      </c>
      <c r="F147" s="86">
        <v>0</v>
      </c>
      <c r="G147" s="85">
        <f t="shared" si="0"/>
        <v>0</v>
      </c>
      <c r="H147" s="85">
        <f t="shared" si="1"/>
        <v>0</v>
      </c>
      <c r="I147" s="85">
        <f t="shared" si="2"/>
        <v>0</v>
      </c>
    </row>
    <row r="148" spans="1:9" ht="9.9499999999999993" customHeight="1" x14ac:dyDescent="0.2">
      <c r="A148" s="11">
        <v>12</v>
      </c>
      <c r="B148" s="67"/>
      <c r="C148" s="67">
        <v>1</v>
      </c>
      <c r="D148" s="70">
        <v>0</v>
      </c>
      <c r="E148" s="71">
        <v>0</v>
      </c>
      <c r="F148" s="86">
        <v>0</v>
      </c>
      <c r="G148" s="85">
        <f t="shared" si="0"/>
        <v>0</v>
      </c>
      <c r="H148" s="85">
        <f t="shared" si="1"/>
        <v>0</v>
      </c>
      <c r="I148" s="85">
        <f t="shared" si="2"/>
        <v>0</v>
      </c>
    </row>
    <row r="149" spans="1:9" ht="9.9499999999999993" customHeight="1" x14ac:dyDescent="0.2">
      <c r="A149" s="11">
        <v>13</v>
      </c>
      <c r="B149" s="67"/>
      <c r="C149" s="67">
        <v>1</v>
      </c>
      <c r="D149" s="70">
        <v>0</v>
      </c>
      <c r="E149" s="71">
        <v>0</v>
      </c>
      <c r="F149" s="86">
        <v>0</v>
      </c>
      <c r="G149" s="85">
        <f t="shared" si="0"/>
        <v>0</v>
      </c>
      <c r="H149" s="85">
        <f t="shared" si="1"/>
        <v>0</v>
      </c>
      <c r="I149" s="85">
        <f t="shared" si="2"/>
        <v>0</v>
      </c>
    </row>
    <row r="150" spans="1:9" ht="9.9499999999999993" customHeight="1" x14ac:dyDescent="0.2">
      <c r="A150" s="11">
        <v>14</v>
      </c>
      <c r="B150" s="67"/>
      <c r="C150" s="67">
        <v>1</v>
      </c>
      <c r="D150" s="70">
        <v>0</v>
      </c>
      <c r="E150" s="71">
        <v>0</v>
      </c>
      <c r="F150" s="86">
        <v>0</v>
      </c>
      <c r="G150" s="85">
        <f t="shared" si="0"/>
        <v>0</v>
      </c>
      <c r="H150" s="85">
        <f t="shared" si="1"/>
        <v>0</v>
      </c>
      <c r="I150" s="85">
        <f t="shared" si="2"/>
        <v>0</v>
      </c>
    </row>
    <row r="151" spans="1:9" ht="9.9499999999999993" customHeight="1" x14ac:dyDescent="0.2">
      <c r="A151" s="11">
        <v>15</v>
      </c>
      <c r="B151" s="67"/>
      <c r="C151" s="67">
        <v>1</v>
      </c>
      <c r="D151" s="70">
        <v>0</v>
      </c>
      <c r="E151" s="71">
        <v>0</v>
      </c>
      <c r="F151" s="86">
        <v>0</v>
      </c>
      <c r="G151" s="85">
        <f t="shared" si="0"/>
        <v>0</v>
      </c>
      <c r="H151" s="85">
        <f t="shared" si="1"/>
        <v>0</v>
      </c>
      <c r="I151" s="85">
        <f t="shared" si="2"/>
        <v>0</v>
      </c>
    </row>
    <row r="152" spans="1:9" ht="9.9499999999999993" customHeight="1" x14ac:dyDescent="0.2">
      <c r="A152" s="11">
        <v>16</v>
      </c>
      <c r="B152" s="67"/>
      <c r="C152" s="67">
        <v>1</v>
      </c>
      <c r="D152" s="70">
        <v>0</v>
      </c>
      <c r="E152" s="71">
        <v>0</v>
      </c>
      <c r="F152" s="86">
        <v>0</v>
      </c>
      <c r="G152" s="85">
        <f t="shared" si="0"/>
        <v>0</v>
      </c>
      <c r="H152" s="85">
        <f t="shared" si="1"/>
        <v>0</v>
      </c>
      <c r="I152" s="85">
        <f t="shared" si="2"/>
        <v>0</v>
      </c>
    </row>
    <row r="153" spans="1:9" ht="9.9499999999999993" customHeight="1" x14ac:dyDescent="0.2">
      <c r="A153" s="11">
        <v>17</v>
      </c>
      <c r="B153" s="67"/>
      <c r="C153" s="67">
        <v>1</v>
      </c>
      <c r="D153" s="70">
        <v>0</v>
      </c>
      <c r="E153" s="71">
        <v>0</v>
      </c>
      <c r="F153" s="86">
        <v>0</v>
      </c>
      <c r="G153" s="85">
        <f t="shared" si="0"/>
        <v>0</v>
      </c>
      <c r="H153" s="85">
        <f t="shared" si="1"/>
        <v>0</v>
      </c>
      <c r="I153" s="85">
        <f t="shared" si="2"/>
        <v>0</v>
      </c>
    </row>
    <row r="154" spans="1:9" ht="9.9499999999999993" customHeight="1" x14ac:dyDescent="0.2">
      <c r="A154" s="11">
        <v>18</v>
      </c>
      <c r="B154" s="67"/>
      <c r="C154" s="67">
        <v>1</v>
      </c>
      <c r="D154" s="70">
        <v>0</v>
      </c>
      <c r="E154" s="71">
        <v>0</v>
      </c>
      <c r="F154" s="86">
        <v>0</v>
      </c>
      <c r="G154" s="85">
        <f t="shared" si="0"/>
        <v>0</v>
      </c>
      <c r="H154" s="85">
        <f t="shared" si="1"/>
        <v>0</v>
      </c>
      <c r="I154" s="85">
        <f t="shared" si="2"/>
        <v>0</v>
      </c>
    </row>
    <row r="155" spans="1:9" ht="9.9499999999999993" customHeight="1" x14ac:dyDescent="0.2">
      <c r="A155" s="11">
        <v>19</v>
      </c>
      <c r="B155" s="67"/>
      <c r="C155" s="67">
        <v>1</v>
      </c>
      <c r="D155" s="70">
        <v>0</v>
      </c>
      <c r="E155" s="71">
        <v>0</v>
      </c>
      <c r="F155" s="86">
        <v>0</v>
      </c>
      <c r="G155" s="85">
        <f t="shared" si="0"/>
        <v>0</v>
      </c>
      <c r="H155" s="85">
        <f t="shared" si="1"/>
        <v>0</v>
      </c>
      <c r="I155" s="85">
        <f t="shared" si="2"/>
        <v>0</v>
      </c>
    </row>
    <row r="156" spans="1:9" ht="9.9499999999999993" customHeight="1" x14ac:dyDescent="0.2">
      <c r="A156" s="11">
        <v>20</v>
      </c>
      <c r="B156" s="67"/>
      <c r="C156" s="67">
        <v>1</v>
      </c>
      <c r="D156" s="70">
        <v>0</v>
      </c>
      <c r="E156" s="71">
        <v>0</v>
      </c>
      <c r="F156" s="86">
        <v>0</v>
      </c>
      <c r="G156" s="85">
        <f t="shared" si="0"/>
        <v>0</v>
      </c>
      <c r="H156" s="85">
        <f t="shared" si="1"/>
        <v>0</v>
      </c>
      <c r="I156" s="85">
        <f t="shared" si="2"/>
        <v>0</v>
      </c>
    </row>
    <row r="157" spans="1:9" ht="9.9499999999999993" customHeight="1" x14ac:dyDescent="0.2">
      <c r="A157" s="11">
        <v>21</v>
      </c>
      <c r="B157" s="67"/>
      <c r="C157" s="67">
        <v>1</v>
      </c>
      <c r="D157" s="70">
        <v>0</v>
      </c>
      <c r="E157" s="71">
        <v>0</v>
      </c>
      <c r="F157" s="86">
        <v>0</v>
      </c>
      <c r="G157" s="85">
        <f t="shared" si="0"/>
        <v>0</v>
      </c>
      <c r="H157" s="85">
        <f t="shared" si="1"/>
        <v>0</v>
      </c>
      <c r="I157" s="85">
        <f t="shared" si="2"/>
        <v>0</v>
      </c>
    </row>
    <row r="158" spans="1:9" ht="9.9499999999999993" customHeight="1" x14ac:dyDescent="0.2">
      <c r="A158" s="11">
        <v>22</v>
      </c>
      <c r="B158" s="67"/>
      <c r="C158" s="67">
        <v>1</v>
      </c>
      <c r="D158" s="70">
        <v>0</v>
      </c>
      <c r="E158" s="71">
        <v>0</v>
      </c>
      <c r="F158" s="86">
        <v>0</v>
      </c>
      <c r="G158" s="85">
        <f t="shared" si="0"/>
        <v>0</v>
      </c>
      <c r="H158" s="85">
        <f t="shared" si="1"/>
        <v>0</v>
      </c>
      <c r="I158" s="85">
        <f t="shared" si="2"/>
        <v>0</v>
      </c>
    </row>
    <row r="159" spans="1:9" ht="9.9499999999999993" customHeight="1" x14ac:dyDescent="0.2">
      <c r="A159" s="11">
        <v>23</v>
      </c>
      <c r="B159" s="67"/>
      <c r="C159" s="67">
        <v>1</v>
      </c>
      <c r="D159" s="70">
        <v>0</v>
      </c>
      <c r="E159" s="71">
        <v>0</v>
      </c>
      <c r="F159" s="86">
        <v>0</v>
      </c>
      <c r="G159" s="85">
        <f t="shared" si="0"/>
        <v>0</v>
      </c>
      <c r="H159" s="85">
        <f t="shared" si="1"/>
        <v>0</v>
      </c>
      <c r="I159" s="85">
        <f t="shared" si="2"/>
        <v>0</v>
      </c>
    </row>
    <row r="160" spans="1:9" ht="9.9499999999999993" customHeight="1" x14ac:dyDescent="0.2">
      <c r="A160" s="11">
        <v>24</v>
      </c>
      <c r="B160" s="67"/>
      <c r="C160" s="67">
        <v>1</v>
      </c>
      <c r="D160" s="70">
        <v>0</v>
      </c>
      <c r="E160" s="71">
        <v>0</v>
      </c>
      <c r="F160" s="86">
        <v>0</v>
      </c>
      <c r="G160" s="85">
        <f t="shared" si="0"/>
        <v>0</v>
      </c>
      <c r="H160" s="85">
        <f t="shared" si="1"/>
        <v>0</v>
      </c>
      <c r="I160" s="85">
        <f t="shared" si="2"/>
        <v>0</v>
      </c>
    </row>
    <row r="161" spans="1:9" ht="9.9499999999999993" customHeight="1" x14ac:dyDescent="0.2">
      <c r="A161" s="11">
        <v>25</v>
      </c>
      <c r="B161" s="67"/>
      <c r="C161" s="67">
        <v>1</v>
      </c>
      <c r="D161" s="70">
        <v>0</v>
      </c>
      <c r="E161" s="71">
        <v>0</v>
      </c>
      <c r="F161" s="86">
        <v>0</v>
      </c>
      <c r="G161" s="85">
        <f t="shared" si="0"/>
        <v>0</v>
      </c>
      <c r="H161" s="85">
        <f t="shared" si="1"/>
        <v>0</v>
      </c>
      <c r="I161" s="85">
        <f t="shared" si="2"/>
        <v>0</v>
      </c>
    </row>
    <row r="162" spans="1:9" ht="9.9499999999999993" customHeight="1" x14ac:dyDescent="0.2">
      <c r="A162" s="11">
        <v>26</v>
      </c>
      <c r="B162" s="67"/>
      <c r="C162" s="67">
        <v>1</v>
      </c>
      <c r="D162" s="70">
        <v>0</v>
      </c>
      <c r="E162" s="71">
        <v>0</v>
      </c>
      <c r="F162" s="86">
        <v>0</v>
      </c>
      <c r="G162" s="85">
        <f t="shared" si="0"/>
        <v>0</v>
      </c>
      <c r="H162" s="85">
        <f t="shared" si="1"/>
        <v>0</v>
      </c>
      <c r="I162" s="85">
        <f t="shared" si="2"/>
        <v>0</v>
      </c>
    </row>
    <row r="163" spans="1:9" ht="9.9499999999999993" customHeight="1" x14ac:dyDescent="0.2">
      <c r="A163" s="11">
        <v>27</v>
      </c>
      <c r="B163" s="67"/>
      <c r="C163" s="67">
        <v>1</v>
      </c>
      <c r="D163" s="70">
        <v>0</v>
      </c>
      <c r="E163" s="71">
        <v>0</v>
      </c>
      <c r="F163" s="86">
        <v>0</v>
      </c>
      <c r="G163" s="85">
        <f t="shared" si="0"/>
        <v>0</v>
      </c>
      <c r="H163" s="85">
        <f t="shared" si="1"/>
        <v>0</v>
      </c>
      <c r="I163" s="85">
        <f t="shared" si="2"/>
        <v>0</v>
      </c>
    </row>
    <row r="164" spans="1:9" ht="9.9499999999999993" customHeight="1" x14ac:dyDescent="0.2">
      <c r="A164" s="11">
        <v>28</v>
      </c>
      <c r="B164" s="67"/>
      <c r="C164" s="67">
        <v>1</v>
      </c>
      <c r="D164" s="70">
        <v>0</v>
      </c>
      <c r="E164" s="71">
        <v>0</v>
      </c>
      <c r="F164" s="86">
        <v>0</v>
      </c>
      <c r="G164" s="85">
        <f t="shared" si="0"/>
        <v>0</v>
      </c>
      <c r="H164" s="85">
        <f t="shared" si="1"/>
        <v>0</v>
      </c>
      <c r="I164" s="85">
        <f t="shared" si="2"/>
        <v>0</v>
      </c>
    </row>
    <row r="165" spans="1:9" ht="9.9499999999999993" customHeight="1" x14ac:dyDescent="0.2">
      <c r="A165" s="11">
        <v>29</v>
      </c>
      <c r="B165" s="67"/>
      <c r="C165" s="67">
        <v>1</v>
      </c>
      <c r="D165" s="70">
        <v>0</v>
      </c>
      <c r="E165" s="71">
        <v>0</v>
      </c>
      <c r="F165" s="86">
        <v>0</v>
      </c>
      <c r="G165" s="85">
        <f t="shared" si="0"/>
        <v>0</v>
      </c>
      <c r="H165" s="85">
        <f t="shared" si="1"/>
        <v>0</v>
      </c>
      <c r="I165" s="85">
        <f t="shared" si="2"/>
        <v>0</v>
      </c>
    </row>
    <row r="166" spans="1:9" ht="9.9499999999999993" customHeight="1" x14ac:dyDescent="0.2">
      <c r="A166" s="11">
        <v>30</v>
      </c>
      <c r="B166" s="67"/>
      <c r="C166" s="67">
        <v>1</v>
      </c>
      <c r="D166" s="70">
        <v>0</v>
      </c>
      <c r="E166" s="71">
        <v>0</v>
      </c>
      <c r="F166" s="86">
        <v>0</v>
      </c>
      <c r="G166" s="85">
        <f t="shared" si="0"/>
        <v>0</v>
      </c>
      <c r="H166" s="85">
        <f t="shared" si="1"/>
        <v>0</v>
      </c>
      <c r="I166" s="85">
        <f t="shared" si="2"/>
        <v>0</v>
      </c>
    </row>
    <row r="167" spans="1:9" ht="9.9499999999999993" customHeight="1" x14ac:dyDescent="0.2">
      <c r="A167" s="11">
        <v>31</v>
      </c>
      <c r="B167" s="67"/>
      <c r="C167" s="67">
        <v>1</v>
      </c>
      <c r="D167" s="70">
        <v>0</v>
      </c>
      <c r="E167" s="71">
        <v>0</v>
      </c>
      <c r="F167" s="86">
        <v>0</v>
      </c>
      <c r="G167" s="85">
        <f t="shared" si="0"/>
        <v>0</v>
      </c>
      <c r="H167" s="85">
        <f t="shared" si="1"/>
        <v>0</v>
      </c>
      <c r="I167" s="85">
        <f t="shared" si="2"/>
        <v>0</v>
      </c>
    </row>
    <row r="168" spans="1:9" ht="9.9499999999999993" customHeight="1" x14ac:dyDescent="0.2">
      <c r="A168" s="11">
        <v>32</v>
      </c>
      <c r="B168" s="67"/>
      <c r="C168" s="67">
        <v>1</v>
      </c>
      <c r="D168" s="70">
        <v>0</v>
      </c>
      <c r="E168" s="71">
        <v>0</v>
      </c>
      <c r="F168" s="86">
        <v>0</v>
      </c>
      <c r="G168" s="85">
        <f t="shared" si="0"/>
        <v>0</v>
      </c>
      <c r="H168" s="85">
        <f t="shared" si="1"/>
        <v>0</v>
      </c>
      <c r="I168" s="85">
        <f t="shared" si="2"/>
        <v>0</v>
      </c>
    </row>
    <row r="169" spans="1:9" ht="9.9499999999999993" customHeight="1" x14ac:dyDescent="0.2">
      <c r="A169" s="11">
        <v>33</v>
      </c>
      <c r="B169" s="67"/>
      <c r="C169" s="67">
        <v>1</v>
      </c>
      <c r="D169" s="70">
        <v>0</v>
      </c>
      <c r="E169" s="71">
        <v>0</v>
      </c>
      <c r="F169" s="86">
        <v>0</v>
      </c>
      <c r="G169" s="85">
        <f t="shared" si="0"/>
        <v>0</v>
      </c>
      <c r="H169" s="85">
        <f t="shared" si="1"/>
        <v>0</v>
      </c>
      <c r="I169" s="85">
        <f t="shared" si="2"/>
        <v>0</v>
      </c>
    </row>
    <row r="170" spans="1:9" ht="9.9499999999999993" customHeight="1" x14ac:dyDescent="0.2">
      <c r="A170" s="11">
        <v>34</v>
      </c>
      <c r="B170" s="67"/>
      <c r="C170" s="67">
        <v>1</v>
      </c>
      <c r="D170" s="70">
        <v>0</v>
      </c>
      <c r="E170" s="71">
        <v>0</v>
      </c>
      <c r="F170" s="86">
        <v>0</v>
      </c>
      <c r="G170" s="85">
        <f t="shared" si="0"/>
        <v>0</v>
      </c>
      <c r="H170" s="85">
        <f t="shared" si="1"/>
        <v>0</v>
      </c>
      <c r="I170" s="85">
        <f t="shared" si="2"/>
        <v>0</v>
      </c>
    </row>
    <row r="171" spans="1:9" ht="9.9499999999999993" customHeight="1" x14ac:dyDescent="0.2">
      <c r="A171" s="11">
        <v>35</v>
      </c>
      <c r="B171" s="67"/>
      <c r="C171" s="67">
        <v>1</v>
      </c>
      <c r="D171" s="70">
        <v>0</v>
      </c>
      <c r="E171" s="71">
        <v>0</v>
      </c>
      <c r="F171" s="86">
        <v>0</v>
      </c>
      <c r="G171" s="85">
        <f t="shared" si="0"/>
        <v>0</v>
      </c>
      <c r="H171" s="85">
        <f t="shared" si="1"/>
        <v>0</v>
      </c>
      <c r="I171" s="85">
        <f t="shared" si="2"/>
        <v>0</v>
      </c>
    </row>
    <row r="172" spans="1:9" ht="9.9499999999999993" customHeight="1" x14ac:dyDescent="0.2">
      <c r="A172" s="11">
        <v>36</v>
      </c>
      <c r="B172" s="67"/>
      <c r="C172" s="67">
        <v>1</v>
      </c>
      <c r="D172" s="70">
        <v>0</v>
      </c>
      <c r="E172" s="71">
        <v>0</v>
      </c>
      <c r="F172" s="86">
        <v>0</v>
      </c>
      <c r="G172" s="85">
        <f t="shared" si="0"/>
        <v>0</v>
      </c>
      <c r="H172" s="85">
        <f t="shared" si="1"/>
        <v>0</v>
      </c>
      <c r="I172" s="85">
        <f t="shared" si="2"/>
        <v>0</v>
      </c>
    </row>
    <row r="173" spans="1:9" ht="9.9499999999999993" customHeight="1" x14ac:dyDescent="0.2">
      <c r="A173" s="11">
        <v>37</v>
      </c>
      <c r="B173" s="67"/>
      <c r="C173" s="67">
        <v>1</v>
      </c>
      <c r="D173" s="70">
        <v>0</v>
      </c>
      <c r="E173" s="71">
        <v>0</v>
      </c>
      <c r="F173" s="86">
        <v>0</v>
      </c>
      <c r="G173" s="85">
        <f t="shared" si="0"/>
        <v>0</v>
      </c>
      <c r="H173" s="85">
        <f t="shared" si="1"/>
        <v>0</v>
      </c>
      <c r="I173" s="85">
        <f t="shared" si="2"/>
        <v>0</v>
      </c>
    </row>
    <row r="174" spans="1:9" ht="9.9499999999999993" customHeight="1" x14ac:dyDescent="0.2">
      <c r="A174" s="11">
        <v>38</v>
      </c>
      <c r="B174" s="67"/>
      <c r="C174" s="67">
        <v>1</v>
      </c>
      <c r="D174" s="70">
        <v>0</v>
      </c>
      <c r="E174" s="71">
        <v>0</v>
      </c>
      <c r="F174" s="86">
        <v>0</v>
      </c>
      <c r="G174" s="85">
        <f t="shared" si="0"/>
        <v>0</v>
      </c>
      <c r="H174" s="85">
        <f t="shared" si="1"/>
        <v>0</v>
      </c>
      <c r="I174" s="85">
        <f t="shared" si="2"/>
        <v>0</v>
      </c>
    </row>
    <row r="175" spans="1:9" ht="9.9499999999999993" customHeight="1" x14ac:dyDescent="0.2">
      <c r="A175" s="11">
        <v>39</v>
      </c>
      <c r="B175" s="67"/>
      <c r="C175" s="67">
        <v>1</v>
      </c>
      <c r="D175" s="70">
        <v>0</v>
      </c>
      <c r="E175" s="71">
        <v>0</v>
      </c>
      <c r="F175" s="86">
        <v>0</v>
      </c>
      <c r="G175" s="85">
        <f t="shared" si="0"/>
        <v>0</v>
      </c>
      <c r="H175" s="85">
        <f t="shared" si="1"/>
        <v>0</v>
      </c>
      <c r="I175" s="85">
        <f t="shared" si="2"/>
        <v>0</v>
      </c>
    </row>
    <row r="176" spans="1:9" ht="9.9499999999999993" customHeight="1" x14ac:dyDescent="0.2">
      <c r="A176" s="11">
        <v>40</v>
      </c>
      <c r="B176" s="67"/>
      <c r="C176" s="67">
        <v>1</v>
      </c>
      <c r="D176" s="70">
        <v>0</v>
      </c>
      <c r="E176" s="71">
        <v>0</v>
      </c>
      <c r="F176" s="86">
        <v>0</v>
      </c>
      <c r="G176" s="85">
        <f t="shared" si="0"/>
        <v>0</v>
      </c>
      <c r="H176" s="85">
        <f t="shared" si="1"/>
        <v>0</v>
      </c>
      <c r="I176" s="85">
        <f t="shared" si="2"/>
        <v>0</v>
      </c>
    </row>
    <row r="177" spans="1:9" ht="9.9499999999999993" customHeight="1" x14ac:dyDescent="0.2">
      <c r="A177" s="11">
        <v>41</v>
      </c>
      <c r="B177" s="67"/>
      <c r="C177" s="67">
        <v>1</v>
      </c>
      <c r="D177" s="70">
        <v>0</v>
      </c>
      <c r="E177" s="71">
        <v>0</v>
      </c>
      <c r="F177" s="86">
        <v>0</v>
      </c>
      <c r="G177" s="85">
        <f t="shared" si="0"/>
        <v>0</v>
      </c>
      <c r="H177" s="85">
        <f t="shared" si="1"/>
        <v>0</v>
      </c>
      <c r="I177" s="85">
        <f t="shared" si="2"/>
        <v>0</v>
      </c>
    </row>
    <row r="178" spans="1:9" ht="9.9499999999999993" customHeight="1" x14ac:dyDescent="0.2">
      <c r="A178" s="11">
        <v>42</v>
      </c>
      <c r="B178" s="67"/>
      <c r="C178" s="67">
        <v>1</v>
      </c>
      <c r="D178" s="70">
        <v>0</v>
      </c>
      <c r="E178" s="71">
        <v>0</v>
      </c>
      <c r="F178" s="86">
        <v>0</v>
      </c>
      <c r="G178" s="85">
        <f t="shared" si="0"/>
        <v>0</v>
      </c>
      <c r="H178" s="85">
        <f t="shared" si="1"/>
        <v>0</v>
      </c>
      <c r="I178" s="85">
        <f t="shared" si="2"/>
        <v>0</v>
      </c>
    </row>
    <row r="179" spans="1:9" ht="9.9499999999999993" customHeight="1" x14ac:dyDescent="0.2">
      <c r="B179" s="92" t="s">
        <v>0</v>
      </c>
      <c r="C179" s="92"/>
      <c r="D179" s="92"/>
      <c r="E179" s="92"/>
      <c r="F179" s="87">
        <f>SUM(F137:F178)</f>
        <v>0</v>
      </c>
      <c r="G179" s="88">
        <f>SUM(G137:G178)</f>
        <v>0</v>
      </c>
      <c r="H179" s="88">
        <f>SUM(H137:H178)</f>
        <v>0</v>
      </c>
      <c r="I179" s="88">
        <f>SUM(I137:I178)</f>
        <v>0</v>
      </c>
    </row>
    <row r="180" spans="1:9" ht="16.7" customHeight="1" x14ac:dyDescent="0.2">
      <c r="B180" s="92" t="s">
        <v>90</v>
      </c>
      <c r="C180" s="92"/>
      <c r="D180" s="92"/>
      <c r="E180" s="92"/>
      <c r="F180" s="93">
        <f>F179+G179+H179+I179</f>
        <v>0</v>
      </c>
      <c r="G180" s="93"/>
      <c r="H180" s="93"/>
      <c r="I180" s="10"/>
    </row>
    <row r="181" spans="1:9" s="20" customFormat="1" ht="16.7" customHeight="1" x14ac:dyDescent="0.2">
      <c r="B181" s="40" t="s">
        <v>52</v>
      </c>
      <c r="C181" s="40"/>
      <c r="D181" s="98">
        <f>C125</f>
        <v>0</v>
      </c>
      <c r="E181" s="99"/>
      <c r="F181" s="100">
        <f>C126+C127+C128+F131+F132+F133+F180</f>
        <v>0</v>
      </c>
      <c r="G181" s="100"/>
      <c r="H181" s="100"/>
      <c r="I181" s="21"/>
    </row>
    <row r="182" spans="1:9" ht="9.9499999999999993" customHeight="1" x14ac:dyDescent="0.2">
      <c r="E182" s="33"/>
      <c r="F182" s="34"/>
      <c r="G182" s="97" t="s">
        <v>80</v>
      </c>
      <c r="H182" s="97"/>
      <c r="I182" s="10"/>
    </row>
    <row r="183" spans="1:9" x14ac:dyDescent="0.2">
      <c r="B183" s="27" t="s">
        <v>58</v>
      </c>
      <c r="C183" s="27"/>
      <c r="D183" s="94">
        <f>B102</f>
        <v>0</v>
      </c>
      <c r="E183" s="94"/>
      <c r="F183" s="94"/>
      <c r="G183" s="23"/>
      <c r="H183" s="24"/>
    </row>
    <row r="184" spans="1:9" x14ac:dyDescent="0.2">
      <c r="B184" s="26" t="s">
        <v>44</v>
      </c>
      <c r="C184" s="59"/>
      <c r="D184" s="101">
        <v>0</v>
      </c>
      <c r="E184" s="102"/>
    </row>
    <row r="185" spans="1:9" x14ac:dyDescent="0.2">
      <c r="B185" s="18" t="s">
        <v>45</v>
      </c>
      <c r="C185" s="60"/>
      <c r="D185" s="101">
        <v>0</v>
      </c>
      <c r="E185" s="102"/>
    </row>
    <row r="186" spans="1:9" ht="33.75" x14ac:dyDescent="0.2">
      <c r="B186" s="28" t="s">
        <v>108</v>
      </c>
      <c r="C186" s="28"/>
      <c r="D186" s="101">
        <v>0</v>
      </c>
      <c r="E186" s="102"/>
      <c r="F186" s="95" t="s">
        <v>46</v>
      </c>
      <c r="G186" s="96"/>
      <c r="H186" s="96"/>
    </row>
    <row r="187" spans="1:9" x14ac:dyDescent="0.2">
      <c r="B187" s="103"/>
      <c r="C187" s="104"/>
      <c r="D187" s="104"/>
      <c r="E187" s="104"/>
      <c r="F187" s="105"/>
      <c r="G187" s="31"/>
      <c r="H187" s="31"/>
    </row>
    <row r="188" spans="1:9" x14ac:dyDescent="0.2">
      <c r="B188" s="28"/>
      <c r="C188" s="28"/>
      <c r="D188" s="30" t="s">
        <v>49</v>
      </c>
      <c r="E188" s="29" t="s">
        <v>25</v>
      </c>
      <c r="F188" s="32" t="s">
        <v>0</v>
      </c>
      <c r="G188" s="31"/>
      <c r="H188" s="31"/>
    </row>
    <row r="189" spans="1:9" ht="33.75" x14ac:dyDescent="0.2">
      <c r="B189" s="28" t="s">
        <v>47</v>
      </c>
      <c r="C189" s="28"/>
      <c r="D189" s="64">
        <v>0</v>
      </c>
      <c r="E189" s="84">
        <v>0</v>
      </c>
      <c r="F189" s="85">
        <f>D189*E189</f>
        <v>0</v>
      </c>
    </row>
    <row r="190" spans="1:9" ht="33.75" x14ac:dyDescent="0.2">
      <c r="B190" s="28" t="s">
        <v>48</v>
      </c>
      <c r="C190" s="28"/>
      <c r="D190" s="64">
        <v>0</v>
      </c>
      <c r="E190" s="84">
        <v>0</v>
      </c>
      <c r="F190" s="85">
        <f>D190*E190</f>
        <v>0</v>
      </c>
    </row>
    <row r="191" spans="1:9" ht="33.75" x14ac:dyDescent="0.2">
      <c r="B191" s="28" t="s">
        <v>50</v>
      </c>
      <c r="C191" s="28"/>
      <c r="D191" s="64">
        <v>0</v>
      </c>
      <c r="E191" s="84">
        <v>0</v>
      </c>
      <c r="F191" s="85">
        <f>D191*E191</f>
        <v>0</v>
      </c>
    </row>
    <row r="192" spans="1:9" x14ac:dyDescent="0.2">
      <c r="B192" s="106"/>
      <c r="C192" s="106"/>
      <c r="D192" s="106"/>
      <c r="E192" s="106"/>
      <c r="F192" s="106"/>
    </row>
    <row r="193" spans="1:9" x14ac:dyDescent="0.2">
      <c r="B193" s="107" t="s">
        <v>109</v>
      </c>
      <c r="C193" s="107"/>
      <c r="D193" s="107"/>
      <c r="E193" s="107"/>
      <c r="F193" s="107"/>
      <c r="G193" s="35"/>
      <c r="H193" s="36"/>
    </row>
    <row r="194" spans="1:9" ht="27" x14ac:dyDescent="0.2">
      <c r="B194" s="37" t="s">
        <v>56</v>
      </c>
      <c r="C194" s="61" t="s">
        <v>87</v>
      </c>
      <c r="D194" s="19" t="s">
        <v>51</v>
      </c>
      <c r="E194" s="43" t="s">
        <v>57</v>
      </c>
      <c r="F194" s="41" t="s">
        <v>55</v>
      </c>
      <c r="G194" s="38" t="s">
        <v>54</v>
      </c>
      <c r="H194" s="42" t="s">
        <v>53</v>
      </c>
      <c r="I194" s="38" t="s">
        <v>88</v>
      </c>
    </row>
    <row r="195" spans="1:9" ht="9.9499999999999993" customHeight="1" x14ac:dyDescent="0.2">
      <c r="A195" s="11">
        <v>43</v>
      </c>
      <c r="B195" s="67"/>
      <c r="C195" s="67">
        <v>1</v>
      </c>
      <c r="D195" s="70">
        <v>0</v>
      </c>
      <c r="E195" s="71">
        <v>0</v>
      </c>
      <c r="F195" s="86">
        <v>0</v>
      </c>
      <c r="G195" s="85">
        <f>IF(E195&gt;18,D195*1.9*2,IF(E195&gt;13,D195*1.6*2,IF(E195&gt;9,D195*1.3*2,IF(E195&gt;4,D195*0.8*2,D195*0.5*2))))</f>
        <v>0</v>
      </c>
      <c r="H195" s="85">
        <f>IF((AND(D195&lt;100,C195&lt;2)),E195*0,IF((AND(C195&lt;2,D195&lt;300)),E195*15,IF(D195&lt;100,0,E195*30*C195)))</f>
        <v>0</v>
      </c>
      <c r="I195" s="85">
        <f>IF(D195&lt;100,0,IF(C195&lt;2,0,IF(D195&lt;300,(C195-1)*E195*45,C195*E195*45)))</f>
        <v>0</v>
      </c>
    </row>
    <row r="196" spans="1:9" ht="9.9499999999999993" customHeight="1" x14ac:dyDescent="0.2">
      <c r="A196" s="11">
        <v>44</v>
      </c>
      <c r="B196" s="67"/>
      <c r="C196" s="67">
        <v>1</v>
      </c>
      <c r="D196" s="70">
        <v>0</v>
      </c>
      <c r="E196" s="71">
        <v>0</v>
      </c>
      <c r="F196" s="86">
        <v>0</v>
      </c>
      <c r="G196" s="85">
        <f t="shared" ref="G196:G236" si="3">IF(E196&gt;18,D196*1.9*2,IF(E196&gt;13,D196*1.6*2,IF(E196&gt;9,D196*1.3*2,IF(E196&gt;4,D196*0.8*2,D196*0.5*2))))</f>
        <v>0</v>
      </c>
      <c r="H196" s="85">
        <f t="shared" ref="H196:H236" si="4">IF((AND(D196&lt;100,C196&lt;2)),E196*0,IF((AND(C196&lt;2,D196&lt;300)),E196*15,IF(D196&lt;100,0,E196*30*C196)))</f>
        <v>0</v>
      </c>
      <c r="I196" s="85">
        <f t="shared" ref="I196:I236" si="5">IF(D196&lt;100,0,IF(C196&lt;2,0,IF(D196&lt;300,(C196-1)*E196*45,C196*E196*45)))</f>
        <v>0</v>
      </c>
    </row>
    <row r="197" spans="1:9" ht="9.9499999999999993" customHeight="1" x14ac:dyDescent="0.2">
      <c r="A197" s="11">
        <v>45</v>
      </c>
      <c r="B197" s="67"/>
      <c r="C197" s="67">
        <v>1</v>
      </c>
      <c r="D197" s="70">
        <v>0</v>
      </c>
      <c r="E197" s="71">
        <v>0</v>
      </c>
      <c r="F197" s="86">
        <v>0</v>
      </c>
      <c r="G197" s="85">
        <f t="shared" si="3"/>
        <v>0</v>
      </c>
      <c r="H197" s="85">
        <f t="shared" si="4"/>
        <v>0</v>
      </c>
      <c r="I197" s="85">
        <f t="shared" si="5"/>
        <v>0</v>
      </c>
    </row>
    <row r="198" spans="1:9" ht="9.9499999999999993" customHeight="1" x14ac:dyDescent="0.2">
      <c r="A198" s="11">
        <v>46</v>
      </c>
      <c r="B198" s="67"/>
      <c r="C198" s="67">
        <v>1</v>
      </c>
      <c r="D198" s="70">
        <v>0</v>
      </c>
      <c r="E198" s="71">
        <v>0</v>
      </c>
      <c r="F198" s="86">
        <v>0</v>
      </c>
      <c r="G198" s="85">
        <f t="shared" si="3"/>
        <v>0</v>
      </c>
      <c r="H198" s="85">
        <f t="shared" si="4"/>
        <v>0</v>
      </c>
      <c r="I198" s="85">
        <f t="shared" si="5"/>
        <v>0</v>
      </c>
    </row>
    <row r="199" spans="1:9" ht="9.9499999999999993" customHeight="1" x14ac:dyDescent="0.2">
      <c r="A199" s="11">
        <v>47</v>
      </c>
      <c r="B199" s="67"/>
      <c r="C199" s="67">
        <v>1</v>
      </c>
      <c r="D199" s="70">
        <v>0</v>
      </c>
      <c r="E199" s="71">
        <v>0</v>
      </c>
      <c r="F199" s="86">
        <v>0</v>
      </c>
      <c r="G199" s="85">
        <f t="shared" si="3"/>
        <v>0</v>
      </c>
      <c r="H199" s="85">
        <f t="shared" si="4"/>
        <v>0</v>
      </c>
      <c r="I199" s="85">
        <f t="shared" si="5"/>
        <v>0</v>
      </c>
    </row>
    <row r="200" spans="1:9" ht="9.9499999999999993" customHeight="1" x14ac:dyDescent="0.2">
      <c r="A200" s="11">
        <v>48</v>
      </c>
      <c r="B200" s="67"/>
      <c r="C200" s="67">
        <v>1</v>
      </c>
      <c r="D200" s="70">
        <v>0</v>
      </c>
      <c r="E200" s="71">
        <v>0</v>
      </c>
      <c r="F200" s="86">
        <v>0</v>
      </c>
      <c r="G200" s="85">
        <f t="shared" si="3"/>
        <v>0</v>
      </c>
      <c r="H200" s="85">
        <f t="shared" si="4"/>
        <v>0</v>
      </c>
      <c r="I200" s="85">
        <f t="shared" si="5"/>
        <v>0</v>
      </c>
    </row>
    <row r="201" spans="1:9" ht="9.9499999999999993" customHeight="1" x14ac:dyDescent="0.2">
      <c r="A201" s="11">
        <v>49</v>
      </c>
      <c r="B201" s="67"/>
      <c r="C201" s="67">
        <v>1</v>
      </c>
      <c r="D201" s="70">
        <v>0</v>
      </c>
      <c r="E201" s="71">
        <v>0</v>
      </c>
      <c r="F201" s="86">
        <v>0</v>
      </c>
      <c r="G201" s="85">
        <f t="shared" si="3"/>
        <v>0</v>
      </c>
      <c r="H201" s="85">
        <f t="shared" si="4"/>
        <v>0</v>
      </c>
      <c r="I201" s="85">
        <f t="shared" si="5"/>
        <v>0</v>
      </c>
    </row>
    <row r="202" spans="1:9" ht="9.9499999999999993" customHeight="1" x14ac:dyDescent="0.2">
      <c r="A202" s="11">
        <v>50</v>
      </c>
      <c r="B202" s="67"/>
      <c r="C202" s="67">
        <v>1</v>
      </c>
      <c r="D202" s="70">
        <v>0</v>
      </c>
      <c r="E202" s="71">
        <v>0</v>
      </c>
      <c r="F202" s="86">
        <v>0</v>
      </c>
      <c r="G202" s="85">
        <f t="shared" si="3"/>
        <v>0</v>
      </c>
      <c r="H202" s="85">
        <f t="shared" si="4"/>
        <v>0</v>
      </c>
      <c r="I202" s="85">
        <f t="shared" si="5"/>
        <v>0</v>
      </c>
    </row>
    <row r="203" spans="1:9" ht="9.9499999999999993" customHeight="1" x14ac:dyDescent="0.2">
      <c r="A203" s="11">
        <v>51</v>
      </c>
      <c r="B203" s="67"/>
      <c r="C203" s="67">
        <v>1</v>
      </c>
      <c r="D203" s="70">
        <v>0</v>
      </c>
      <c r="E203" s="71">
        <v>0</v>
      </c>
      <c r="F203" s="86">
        <v>0</v>
      </c>
      <c r="G203" s="85">
        <f t="shared" si="3"/>
        <v>0</v>
      </c>
      <c r="H203" s="85">
        <f t="shared" si="4"/>
        <v>0</v>
      </c>
      <c r="I203" s="85">
        <f t="shared" si="5"/>
        <v>0</v>
      </c>
    </row>
    <row r="204" spans="1:9" ht="9.9499999999999993" customHeight="1" x14ac:dyDescent="0.2">
      <c r="A204" s="11">
        <v>52</v>
      </c>
      <c r="B204" s="67"/>
      <c r="C204" s="67">
        <v>1</v>
      </c>
      <c r="D204" s="70">
        <v>0</v>
      </c>
      <c r="E204" s="71">
        <v>0</v>
      </c>
      <c r="F204" s="86">
        <v>0</v>
      </c>
      <c r="G204" s="85">
        <f t="shared" si="3"/>
        <v>0</v>
      </c>
      <c r="H204" s="85">
        <f t="shared" si="4"/>
        <v>0</v>
      </c>
      <c r="I204" s="85">
        <f t="shared" si="5"/>
        <v>0</v>
      </c>
    </row>
    <row r="205" spans="1:9" ht="9.9499999999999993" customHeight="1" x14ac:dyDescent="0.2">
      <c r="A205" s="11">
        <v>53</v>
      </c>
      <c r="B205" s="67"/>
      <c r="C205" s="67">
        <v>1</v>
      </c>
      <c r="D205" s="70">
        <v>0</v>
      </c>
      <c r="E205" s="71">
        <v>0</v>
      </c>
      <c r="F205" s="86">
        <v>0</v>
      </c>
      <c r="G205" s="85">
        <f t="shared" si="3"/>
        <v>0</v>
      </c>
      <c r="H205" s="85">
        <f t="shared" si="4"/>
        <v>0</v>
      </c>
      <c r="I205" s="85">
        <f t="shared" si="5"/>
        <v>0</v>
      </c>
    </row>
    <row r="206" spans="1:9" ht="9.9499999999999993" customHeight="1" x14ac:dyDescent="0.2">
      <c r="A206" s="11">
        <v>54</v>
      </c>
      <c r="B206" s="67"/>
      <c r="C206" s="67">
        <v>1</v>
      </c>
      <c r="D206" s="70">
        <v>0</v>
      </c>
      <c r="E206" s="71">
        <v>0</v>
      </c>
      <c r="F206" s="86">
        <v>0</v>
      </c>
      <c r="G206" s="85">
        <f t="shared" si="3"/>
        <v>0</v>
      </c>
      <c r="H206" s="85">
        <f t="shared" si="4"/>
        <v>0</v>
      </c>
      <c r="I206" s="85">
        <f t="shared" si="5"/>
        <v>0</v>
      </c>
    </row>
    <row r="207" spans="1:9" ht="9.9499999999999993" customHeight="1" x14ac:dyDescent="0.2">
      <c r="A207" s="11">
        <v>55</v>
      </c>
      <c r="B207" s="67"/>
      <c r="C207" s="67">
        <v>1</v>
      </c>
      <c r="D207" s="70">
        <v>0</v>
      </c>
      <c r="E207" s="71">
        <v>0</v>
      </c>
      <c r="F207" s="86">
        <v>0</v>
      </c>
      <c r="G207" s="85">
        <f t="shared" si="3"/>
        <v>0</v>
      </c>
      <c r="H207" s="85">
        <f t="shared" si="4"/>
        <v>0</v>
      </c>
      <c r="I207" s="85">
        <f t="shared" si="5"/>
        <v>0</v>
      </c>
    </row>
    <row r="208" spans="1:9" ht="9.9499999999999993" customHeight="1" x14ac:dyDescent="0.2">
      <c r="A208" s="11">
        <v>56</v>
      </c>
      <c r="B208" s="67"/>
      <c r="C208" s="67">
        <v>1</v>
      </c>
      <c r="D208" s="70">
        <v>0</v>
      </c>
      <c r="E208" s="71">
        <v>0</v>
      </c>
      <c r="F208" s="86">
        <v>0</v>
      </c>
      <c r="G208" s="85">
        <f t="shared" si="3"/>
        <v>0</v>
      </c>
      <c r="H208" s="85">
        <f t="shared" si="4"/>
        <v>0</v>
      </c>
      <c r="I208" s="85">
        <f t="shared" si="5"/>
        <v>0</v>
      </c>
    </row>
    <row r="209" spans="1:9" ht="9.9499999999999993" customHeight="1" x14ac:dyDescent="0.2">
      <c r="A209" s="11">
        <v>57</v>
      </c>
      <c r="B209" s="67"/>
      <c r="C209" s="67">
        <v>1</v>
      </c>
      <c r="D209" s="70">
        <v>0</v>
      </c>
      <c r="E209" s="71">
        <v>0</v>
      </c>
      <c r="F209" s="86">
        <v>0</v>
      </c>
      <c r="G209" s="85">
        <f t="shared" si="3"/>
        <v>0</v>
      </c>
      <c r="H209" s="85">
        <f t="shared" si="4"/>
        <v>0</v>
      </c>
      <c r="I209" s="85">
        <f t="shared" si="5"/>
        <v>0</v>
      </c>
    </row>
    <row r="210" spans="1:9" ht="9.9499999999999993" customHeight="1" x14ac:dyDescent="0.2">
      <c r="A210" s="11">
        <v>58</v>
      </c>
      <c r="B210" s="67"/>
      <c r="C210" s="67">
        <v>1</v>
      </c>
      <c r="D210" s="70">
        <v>0</v>
      </c>
      <c r="E210" s="71">
        <v>0</v>
      </c>
      <c r="F210" s="86">
        <v>0</v>
      </c>
      <c r="G210" s="85">
        <f t="shared" si="3"/>
        <v>0</v>
      </c>
      <c r="H210" s="85">
        <f t="shared" si="4"/>
        <v>0</v>
      </c>
      <c r="I210" s="85">
        <f t="shared" si="5"/>
        <v>0</v>
      </c>
    </row>
    <row r="211" spans="1:9" ht="9.9499999999999993" customHeight="1" x14ac:dyDescent="0.2">
      <c r="A211" s="11">
        <v>59</v>
      </c>
      <c r="B211" s="67"/>
      <c r="C211" s="67">
        <v>1</v>
      </c>
      <c r="D211" s="70">
        <v>0</v>
      </c>
      <c r="E211" s="71">
        <v>0</v>
      </c>
      <c r="F211" s="86">
        <v>0</v>
      </c>
      <c r="G211" s="85">
        <f t="shared" si="3"/>
        <v>0</v>
      </c>
      <c r="H211" s="85">
        <f t="shared" si="4"/>
        <v>0</v>
      </c>
      <c r="I211" s="85">
        <f t="shared" si="5"/>
        <v>0</v>
      </c>
    </row>
    <row r="212" spans="1:9" ht="9.9499999999999993" customHeight="1" x14ac:dyDescent="0.2">
      <c r="A212" s="11">
        <v>60</v>
      </c>
      <c r="B212" s="67"/>
      <c r="C212" s="67">
        <v>1</v>
      </c>
      <c r="D212" s="70">
        <v>0</v>
      </c>
      <c r="E212" s="71">
        <v>0</v>
      </c>
      <c r="F212" s="86">
        <v>0</v>
      </c>
      <c r="G212" s="85">
        <f t="shared" si="3"/>
        <v>0</v>
      </c>
      <c r="H212" s="85">
        <f t="shared" si="4"/>
        <v>0</v>
      </c>
      <c r="I212" s="85">
        <f t="shared" si="5"/>
        <v>0</v>
      </c>
    </row>
    <row r="213" spans="1:9" ht="9.9499999999999993" customHeight="1" x14ac:dyDescent="0.2">
      <c r="A213" s="11">
        <v>61</v>
      </c>
      <c r="B213" s="67"/>
      <c r="C213" s="67">
        <v>1</v>
      </c>
      <c r="D213" s="70">
        <v>0</v>
      </c>
      <c r="E213" s="71">
        <v>0</v>
      </c>
      <c r="F213" s="86">
        <v>0</v>
      </c>
      <c r="G213" s="85">
        <f t="shared" si="3"/>
        <v>0</v>
      </c>
      <c r="H213" s="85">
        <f t="shared" si="4"/>
        <v>0</v>
      </c>
      <c r="I213" s="85">
        <f t="shared" si="5"/>
        <v>0</v>
      </c>
    </row>
    <row r="214" spans="1:9" ht="9.9499999999999993" customHeight="1" x14ac:dyDescent="0.2">
      <c r="A214" s="11">
        <v>62</v>
      </c>
      <c r="B214" s="67"/>
      <c r="C214" s="67">
        <v>1</v>
      </c>
      <c r="D214" s="70">
        <v>0</v>
      </c>
      <c r="E214" s="71">
        <v>0</v>
      </c>
      <c r="F214" s="86">
        <v>0</v>
      </c>
      <c r="G214" s="85">
        <f t="shared" si="3"/>
        <v>0</v>
      </c>
      <c r="H214" s="85">
        <f t="shared" si="4"/>
        <v>0</v>
      </c>
      <c r="I214" s="85">
        <f t="shared" si="5"/>
        <v>0</v>
      </c>
    </row>
    <row r="215" spans="1:9" ht="9.9499999999999993" customHeight="1" x14ac:dyDescent="0.2">
      <c r="A215" s="11">
        <v>63</v>
      </c>
      <c r="B215" s="67"/>
      <c r="C215" s="67">
        <v>1</v>
      </c>
      <c r="D215" s="70">
        <v>0</v>
      </c>
      <c r="E215" s="71">
        <v>0</v>
      </c>
      <c r="F215" s="86">
        <v>0</v>
      </c>
      <c r="G215" s="85">
        <f t="shared" si="3"/>
        <v>0</v>
      </c>
      <c r="H215" s="85">
        <f t="shared" si="4"/>
        <v>0</v>
      </c>
      <c r="I215" s="85">
        <f t="shared" si="5"/>
        <v>0</v>
      </c>
    </row>
    <row r="216" spans="1:9" ht="9.9499999999999993" customHeight="1" x14ac:dyDescent="0.2">
      <c r="A216" s="11">
        <v>64</v>
      </c>
      <c r="B216" s="67"/>
      <c r="C216" s="67">
        <v>1</v>
      </c>
      <c r="D216" s="70">
        <v>0</v>
      </c>
      <c r="E216" s="71">
        <v>0</v>
      </c>
      <c r="F216" s="86">
        <v>0</v>
      </c>
      <c r="G216" s="85">
        <f t="shared" si="3"/>
        <v>0</v>
      </c>
      <c r="H216" s="85">
        <f t="shared" si="4"/>
        <v>0</v>
      </c>
      <c r="I216" s="85">
        <f t="shared" si="5"/>
        <v>0</v>
      </c>
    </row>
    <row r="217" spans="1:9" ht="9.9499999999999993" customHeight="1" x14ac:dyDescent="0.2">
      <c r="A217" s="11">
        <v>65</v>
      </c>
      <c r="B217" s="67"/>
      <c r="C217" s="67">
        <v>1</v>
      </c>
      <c r="D217" s="70">
        <v>0</v>
      </c>
      <c r="E217" s="71">
        <v>0</v>
      </c>
      <c r="F217" s="86">
        <v>0</v>
      </c>
      <c r="G217" s="85">
        <f t="shared" si="3"/>
        <v>0</v>
      </c>
      <c r="H217" s="85">
        <f t="shared" si="4"/>
        <v>0</v>
      </c>
      <c r="I217" s="85">
        <f t="shared" si="5"/>
        <v>0</v>
      </c>
    </row>
    <row r="218" spans="1:9" ht="9.9499999999999993" customHeight="1" x14ac:dyDescent="0.2">
      <c r="A218" s="11">
        <v>66</v>
      </c>
      <c r="B218" s="67"/>
      <c r="C218" s="67">
        <v>1</v>
      </c>
      <c r="D218" s="70">
        <v>0</v>
      </c>
      <c r="E218" s="71">
        <v>0</v>
      </c>
      <c r="F218" s="86">
        <v>0</v>
      </c>
      <c r="G218" s="85">
        <f t="shared" si="3"/>
        <v>0</v>
      </c>
      <c r="H218" s="85">
        <f t="shared" si="4"/>
        <v>0</v>
      </c>
      <c r="I218" s="85">
        <f t="shared" si="5"/>
        <v>0</v>
      </c>
    </row>
    <row r="219" spans="1:9" ht="9.9499999999999993" customHeight="1" x14ac:dyDescent="0.2">
      <c r="A219" s="11">
        <v>67</v>
      </c>
      <c r="B219" s="67"/>
      <c r="C219" s="67">
        <v>1</v>
      </c>
      <c r="D219" s="70">
        <v>0</v>
      </c>
      <c r="E219" s="71">
        <v>0</v>
      </c>
      <c r="F219" s="86">
        <v>0</v>
      </c>
      <c r="G219" s="85">
        <f t="shared" si="3"/>
        <v>0</v>
      </c>
      <c r="H219" s="85">
        <f t="shared" si="4"/>
        <v>0</v>
      </c>
      <c r="I219" s="85">
        <f t="shared" si="5"/>
        <v>0</v>
      </c>
    </row>
    <row r="220" spans="1:9" ht="9.9499999999999993" customHeight="1" x14ac:dyDescent="0.2">
      <c r="A220" s="11">
        <v>68</v>
      </c>
      <c r="B220" s="67"/>
      <c r="C220" s="67">
        <v>1</v>
      </c>
      <c r="D220" s="70">
        <v>0</v>
      </c>
      <c r="E220" s="71">
        <v>0</v>
      </c>
      <c r="F220" s="86">
        <v>0</v>
      </c>
      <c r="G220" s="85">
        <f t="shared" si="3"/>
        <v>0</v>
      </c>
      <c r="H220" s="85">
        <f t="shared" si="4"/>
        <v>0</v>
      </c>
      <c r="I220" s="85">
        <f t="shared" si="5"/>
        <v>0</v>
      </c>
    </row>
    <row r="221" spans="1:9" ht="9.9499999999999993" customHeight="1" x14ac:dyDescent="0.2">
      <c r="A221" s="11">
        <v>69</v>
      </c>
      <c r="B221" s="67"/>
      <c r="C221" s="67">
        <v>1</v>
      </c>
      <c r="D221" s="70">
        <v>0</v>
      </c>
      <c r="E221" s="71">
        <v>0</v>
      </c>
      <c r="F221" s="86">
        <v>0</v>
      </c>
      <c r="G221" s="85">
        <f t="shared" si="3"/>
        <v>0</v>
      </c>
      <c r="H221" s="85">
        <f t="shared" si="4"/>
        <v>0</v>
      </c>
      <c r="I221" s="85">
        <f t="shared" si="5"/>
        <v>0</v>
      </c>
    </row>
    <row r="222" spans="1:9" ht="9.9499999999999993" customHeight="1" x14ac:dyDescent="0.2">
      <c r="A222" s="11">
        <v>70</v>
      </c>
      <c r="B222" s="67"/>
      <c r="C222" s="67">
        <v>1</v>
      </c>
      <c r="D222" s="70">
        <v>0</v>
      </c>
      <c r="E222" s="71">
        <v>0</v>
      </c>
      <c r="F222" s="86">
        <v>0</v>
      </c>
      <c r="G222" s="85">
        <f t="shared" si="3"/>
        <v>0</v>
      </c>
      <c r="H222" s="85">
        <f t="shared" si="4"/>
        <v>0</v>
      </c>
      <c r="I222" s="85">
        <f t="shared" si="5"/>
        <v>0</v>
      </c>
    </row>
    <row r="223" spans="1:9" ht="9.9499999999999993" customHeight="1" x14ac:dyDescent="0.2">
      <c r="A223" s="11">
        <v>71</v>
      </c>
      <c r="B223" s="67"/>
      <c r="C223" s="67">
        <v>1</v>
      </c>
      <c r="D223" s="70">
        <v>0</v>
      </c>
      <c r="E223" s="71">
        <v>0</v>
      </c>
      <c r="F223" s="86">
        <v>0</v>
      </c>
      <c r="G223" s="85">
        <f t="shared" si="3"/>
        <v>0</v>
      </c>
      <c r="H223" s="85">
        <f t="shared" si="4"/>
        <v>0</v>
      </c>
      <c r="I223" s="85">
        <f t="shared" si="5"/>
        <v>0</v>
      </c>
    </row>
    <row r="224" spans="1:9" ht="9.9499999999999993" customHeight="1" x14ac:dyDescent="0.2">
      <c r="A224" s="11">
        <v>72</v>
      </c>
      <c r="B224" s="67"/>
      <c r="C224" s="67">
        <v>1</v>
      </c>
      <c r="D224" s="70">
        <v>0</v>
      </c>
      <c r="E224" s="71">
        <v>0</v>
      </c>
      <c r="F224" s="86">
        <v>0</v>
      </c>
      <c r="G224" s="85">
        <f t="shared" si="3"/>
        <v>0</v>
      </c>
      <c r="H224" s="85">
        <f t="shared" si="4"/>
        <v>0</v>
      </c>
      <c r="I224" s="85">
        <f t="shared" si="5"/>
        <v>0</v>
      </c>
    </row>
    <row r="225" spans="1:9" ht="9.9499999999999993" customHeight="1" x14ac:dyDescent="0.2">
      <c r="A225" s="11">
        <v>73</v>
      </c>
      <c r="B225" s="67"/>
      <c r="C225" s="67">
        <v>1</v>
      </c>
      <c r="D225" s="70">
        <v>0</v>
      </c>
      <c r="E225" s="71">
        <v>0</v>
      </c>
      <c r="F225" s="86">
        <v>0</v>
      </c>
      <c r="G225" s="85">
        <f t="shared" si="3"/>
        <v>0</v>
      </c>
      <c r="H225" s="85">
        <f t="shared" si="4"/>
        <v>0</v>
      </c>
      <c r="I225" s="85">
        <f t="shared" si="5"/>
        <v>0</v>
      </c>
    </row>
    <row r="226" spans="1:9" ht="9.9499999999999993" customHeight="1" x14ac:dyDescent="0.2">
      <c r="A226" s="11">
        <v>74</v>
      </c>
      <c r="B226" s="67"/>
      <c r="C226" s="67">
        <v>1</v>
      </c>
      <c r="D226" s="70">
        <v>0</v>
      </c>
      <c r="E226" s="71">
        <v>0</v>
      </c>
      <c r="F226" s="86">
        <v>0</v>
      </c>
      <c r="G226" s="85">
        <f t="shared" si="3"/>
        <v>0</v>
      </c>
      <c r="H226" s="85">
        <f t="shared" si="4"/>
        <v>0</v>
      </c>
      <c r="I226" s="85">
        <f t="shared" si="5"/>
        <v>0</v>
      </c>
    </row>
    <row r="227" spans="1:9" ht="9.9499999999999993" customHeight="1" x14ac:dyDescent="0.2">
      <c r="A227" s="11">
        <v>75</v>
      </c>
      <c r="B227" s="67"/>
      <c r="C227" s="67">
        <v>1</v>
      </c>
      <c r="D227" s="70">
        <v>0</v>
      </c>
      <c r="E227" s="71">
        <v>0</v>
      </c>
      <c r="F227" s="86">
        <v>0</v>
      </c>
      <c r="G227" s="85">
        <f t="shared" si="3"/>
        <v>0</v>
      </c>
      <c r="H227" s="85">
        <f t="shared" si="4"/>
        <v>0</v>
      </c>
      <c r="I227" s="85">
        <f t="shared" si="5"/>
        <v>0</v>
      </c>
    </row>
    <row r="228" spans="1:9" ht="9.9499999999999993" customHeight="1" x14ac:dyDescent="0.2">
      <c r="A228" s="11">
        <v>76</v>
      </c>
      <c r="B228" s="67"/>
      <c r="C228" s="67">
        <v>1</v>
      </c>
      <c r="D228" s="70">
        <v>0</v>
      </c>
      <c r="E228" s="71">
        <v>0</v>
      </c>
      <c r="F228" s="86">
        <v>0</v>
      </c>
      <c r="G228" s="85">
        <f t="shared" si="3"/>
        <v>0</v>
      </c>
      <c r="H228" s="85">
        <f t="shared" si="4"/>
        <v>0</v>
      </c>
      <c r="I228" s="85">
        <f t="shared" si="5"/>
        <v>0</v>
      </c>
    </row>
    <row r="229" spans="1:9" ht="9.9499999999999993" customHeight="1" x14ac:dyDescent="0.2">
      <c r="A229" s="11">
        <v>77</v>
      </c>
      <c r="B229" s="67"/>
      <c r="C229" s="67">
        <v>1</v>
      </c>
      <c r="D229" s="70">
        <v>0</v>
      </c>
      <c r="E229" s="71">
        <v>0</v>
      </c>
      <c r="F229" s="86">
        <v>0</v>
      </c>
      <c r="G229" s="85">
        <f t="shared" si="3"/>
        <v>0</v>
      </c>
      <c r="H229" s="85">
        <f t="shared" si="4"/>
        <v>0</v>
      </c>
      <c r="I229" s="85">
        <f t="shared" si="5"/>
        <v>0</v>
      </c>
    </row>
    <row r="230" spans="1:9" ht="9.9499999999999993" customHeight="1" x14ac:dyDescent="0.2">
      <c r="A230" s="11">
        <v>78</v>
      </c>
      <c r="B230" s="67"/>
      <c r="C230" s="67">
        <v>1</v>
      </c>
      <c r="D230" s="70">
        <v>0</v>
      </c>
      <c r="E230" s="71">
        <v>0</v>
      </c>
      <c r="F230" s="86">
        <v>0</v>
      </c>
      <c r="G230" s="85">
        <f t="shared" si="3"/>
        <v>0</v>
      </c>
      <c r="H230" s="85">
        <f t="shared" si="4"/>
        <v>0</v>
      </c>
      <c r="I230" s="85">
        <f t="shared" si="5"/>
        <v>0</v>
      </c>
    </row>
    <row r="231" spans="1:9" ht="9.9499999999999993" customHeight="1" x14ac:dyDescent="0.2">
      <c r="A231" s="11">
        <v>79</v>
      </c>
      <c r="B231" s="67"/>
      <c r="C231" s="67">
        <v>1</v>
      </c>
      <c r="D231" s="70">
        <v>0</v>
      </c>
      <c r="E231" s="71">
        <v>0</v>
      </c>
      <c r="F231" s="86">
        <v>0</v>
      </c>
      <c r="G231" s="85">
        <f t="shared" si="3"/>
        <v>0</v>
      </c>
      <c r="H231" s="85">
        <f t="shared" si="4"/>
        <v>0</v>
      </c>
      <c r="I231" s="85">
        <f t="shared" si="5"/>
        <v>0</v>
      </c>
    </row>
    <row r="232" spans="1:9" ht="9.9499999999999993" customHeight="1" x14ac:dyDescent="0.2">
      <c r="A232" s="11">
        <v>80</v>
      </c>
      <c r="B232" s="67"/>
      <c r="C232" s="67">
        <v>1</v>
      </c>
      <c r="D232" s="70">
        <v>0</v>
      </c>
      <c r="E232" s="71">
        <v>0</v>
      </c>
      <c r="F232" s="86">
        <v>0</v>
      </c>
      <c r="G232" s="85">
        <f t="shared" si="3"/>
        <v>0</v>
      </c>
      <c r="H232" s="85">
        <f t="shared" si="4"/>
        <v>0</v>
      </c>
      <c r="I232" s="85">
        <f t="shared" si="5"/>
        <v>0</v>
      </c>
    </row>
    <row r="233" spans="1:9" ht="9.9499999999999993" customHeight="1" x14ac:dyDescent="0.2">
      <c r="A233" s="11">
        <v>81</v>
      </c>
      <c r="B233" s="67"/>
      <c r="C233" s="67">
        <v>1</v>
      </c>
      <c r="D233" s="70">
        <v>0</v>
      </c>
      <c r="E233" s="71">
        <v>0</v>
      </c>
      <c r="F233" s="86">
        <v>0</v>
      </c>
      <c r="G233" s="85">
        <f t="shared" si="3"/>
        <v>0</v>
      </c>
      <c r="H233" s="85">
        <f t="shared" si="4"/>
        <v>0</v>
      </c>
      <c r="I233" s="85">
        <f t="shared" si="5"/>
        <v>0</v>
      </c>
    </row>
    <row r="234" spans="1:9" ht="9.9499999999999993" customHeight="1" x14ac:dyDescent="0.2">
      <c r="A234" s="11">
        <v>82</v>
      </c>
      <c r="B234" s="67"/>
      <c r="C234" s="67">
        <v>1</v>
      </c>
      <c r="D234" s="70">
        <v>0</v>
      </c>
      <c r="E234" s="71">
        <v>0</v>
      </c>
      <c r="F234" s="86">
        <v>0</v>
      </c>
      <c r="G234" s="85">
        <f t="shared" si="3"/>
        <v>0</v>
      </c>
      <c r="H234" s="85">
        <f t="shared" si="4"/>
        <v>0</v>
      </c>
      <c r="I234" s="85">
        <f t="shared" si="5"/>
        <v>0</v>
      </c>
    </row>
    <row r="235" spans="1:9" ht="9.9499999999999993" customHeight="1" x14ac:dyDescent="0.2">
      <c r="A235" s="11">
        <v>83</v>
      </c>
      <c r="B235" s="67"/>
      <c r="C235" s="67">
        <v>1</v>
      </c>
      <c r="D235" s="70">
        <v>0</v>
      </c>
      <c r="E235" s="71">
        <v>0</v>
      </c>
      <c r="F235" s="86">
        <v>0</v>
      </c>
      <c r="G235" s="85">
        <f t="shared" si="3"/>
        <v>0</v>
      </c>
      <c r="H235" s="85">
        <f t="shared" si="4"/>
        <v>0</v>
      </c>
      <c r="I235" s="85">
        <f t="shared" si="5"/>
        <v>0</v>
      </c>
    </row>
    <row r="236" spans="1:9" ht="9.9499999999999993" customHeight="1" x14ac:dyDescent="0.2">
      <c r="A236" s="11">
        <v>84</v>
      </c>
      <c r="B236" s="67"/>
      <c r="C236" s="67">
        <v>1</v>
      </c>
      <c r="D236" s="70">
        <v>0</v>
      </c>
      <c r="E236" s="71">
        <v>0</v>
      </c>
      <c r="F236" s="86">
        <v>0</v>
      </c>
      <c r="G236" s="85">
        <f t="shared" si="3"/>
        <v>0</v>
      </c>
      <c r="H236" s="85">
        <f t="shared" si="4"/>
        <v>0</v>
      </c>
      <c r="I236" s="85">
        <f t="shared" si="5"/>
        <v>0</v>
      </c>
    </row>
    <row r="237" spans="1:9" x14ac:dyDescent="0.2">
      <c r="B237" s="92" t="s">
        <v>0</v>
      </c>
      <c r="C237" s="92"/>
      <c r="D237" s="92"/>
      <c r="E237" s="92"/>
      <c r="F237" s="39">
        <f>SUM(F195:F236)</f>
        <v>0</v>
      </c>
      <c r="G237" s="88">
        <f>SUM(G195:G236)</f>
        <v>0</v>
      </c>
      <c r="H237" s="88">
        <f>SUM(H195:H236)</f>
        <v>0</v>
      </c>
      <c r="I237" s="88">
        <f>SUM(I195:I236)</f>
        <v>0</v>
      </c>
    </row>
    <row r="238" spans="1:9" x14ac:dyDescent="0.2">
      <c r="B238" s="92" t="s">
        <v>90</v>
      </c>
      <c r="C238" s="92"/>
      <c r="D238" s="92"/>
      <c r="E238" s="92"/>
      <c r="F238" s="93">
        <f>F237+G237+H237+I237</f>
        <v>0</v>
      </c>
      <c r="G238" s="93"/>
      <c r="H238" s="93"/>
    </row>
    <row r="239" spans="1:9" ht="15" x14ac:dyDescent="0.2">
      <c r="B239" s="40" t="s">
        <v>52</v>
      </c>
      <c r="C239" s="40"/>
      <c r="D239" s="98">
        <f>D183</f>
        <v>0</v>
      </c>
      <c r="E239" s="99"/>
      <c r="F239" s="100">
        <f>D184+D185+D186+F189+F190+F191+F238</f>
        <v>0</v>
      </c>
      <c r="G239" s="100"/>
      <c r="H239" s="100"/>
    </row>
    <row r="240" spans="1:9" x14ac:dyDescent="0.2">
      <c r="E240" s="33"/>
      <c r="F240" s="34"/>
      <c r="H240" s="34"/>
    </row>
    <row r="241" spans="1:9" x14ac:dyDescent="0.2">
      <c r="E241" s="33"/>
      <c r="F241" s="34"/>
      <c r="G241" s="140" t="s">
        <v>81</v>
      </c>
      <c r="H241" s="140"/>
    </row>
    <row r="242" spans="1:9" x14ac:dyDescent="0.2">
      <c r="B242" s="27" t="s">
        <v>59</v>
      </c>
      <c r="C242" s="27"/>
      <c r="D242" s="94">
        <f>B103</f>
        <v>0</v>
      </c>
      <c r="E242" s="94"/>
      <c r="F242" s="94"/>
      <c r="G242" s="23"/>
      <c r="H242" s="24"/>
    </row>
    <row r="243" spans="1:9" x14ac:dyDescent="0.2">
      <c r="B243" s="26" t="s">
        <v>44</v>
      </c>
      <c r="C243" s="59"/>
      <c r="D243" s="101">
        <v>0</v>
      </c>
      <c r="E243" s="102"/>
    </row>
    <row r="244" spans="1:9" x14ac:dyDescent="0.2">
      <c r="B244" s="18" t="s">
        <v>45</v>
      </c>
      <c r="C244" s="60"/>
      <c r="D244" s="101">
        <v>0</v>
      </c>
      <c r="E244" s="102"/>
    </row>
    <row r="245" spans="1:9" ht="33.75" x14ac:dyDescent="0.2">
      <c r="B245" s="28" t="s">
        <v>108</v>
      </c>
      <c r="C245" s="28"/>
      <c r="D245" s="101">
        <v>0</v>
      </c>
      <c r="E245" s="102"/>
      <c r="F245" s="95" t="s">
        <v>46</v>
      </c>
      <c r="G245" s="96"/>
      <c r="H245" s="96"/>
    </row>
    <row r="246" spans="1:9" x14ac:dyDescent="0.2">
      <c r="B246" s="103"/>
      <c r="C246" s="104"/>
      <c r="D246" s="104"/>
      <c r="E246" s="104"/>
      <c r="F246" s="105"/>
      <c r="G246" s="31"/>
      <c r="H246" s="31"/>
    </row>
    <row r="247" spans="1:9" x14ac:dyDescent="0.2">
      <c r="B247" s="28"/>
      <c r="C247" s="28"/>
      <c r="D247" s="30" t="s">
        <v>49</v>
      </c>
      <c r="E247" s="29" t="s">
        <v>25</v>
      </c>
      <c r="F247" s="32" t="s">
        <v>0</v>
      </c>
      <c r="G247" s="31"/>
      <c r="H247" s="31"/>
    </row>
    <row r="248" spans="1:9" ht="33.75" x14ac:dyDescent="0.2">
      <c r="B248" s="28" t="s">
        <v>47</v>
      </c>
      <c r="C248" s="28"/>
      <c r="D248" s="64">
        <v>0</v>
      </c>
      <c r="E248" s="84">
        <v>0</v>
      </c>
      <c r="F248" s="85">
        <f>D248*E248</f>
        <v>0</v>
      </c>
    </row>
    <row r="249" spans="1:9" ht="33.75" x14ac:dyDescent="0.2">
      <c r="B249" s="28" t="s">
        <v>48</v>
      </c>
      <c r="C249" s="28"/>
      <c r="D249" s="64">
        <v>0</v>
      </c>
      <c r="E249" s="84">
        <v>0</v>
      </c>
      <c r="F249" s="85">
        <f>D249*E249</f>
        <v>0</v>
      </c>
    </row>
    <row r="250" spans="1:9" ht="33.75" x14ac:dyDescent="0.2">
      <c r="B250" s="28" t="s">
        <v>50</v>
      </c>
      <c r="C250" s="28"/>
      <c r="D250" s="64">
        <v>0</v>
      </c>
      <c r="E250" s="84">
        <v>0</v>
      </c>
      <c r="F250" s="85">
        <f>D250*E250</f>
        <v>0</v>
      </c>
    </row>
    <row r="251" spans="1:9" x14ac:dyDescent="0.2">
      <c r="B251" s="106"/>
      <c r="C251" s="106"/>
      <c r="D251" s="106"/>
      <c r="E251" s="106"/>
      <c r="F251" s="106"/>
    </row>
    <row r="252" spans="1:9" x14ac:dyDescent="0.2">
      <c r="B252" s="107" t="s">
        <v>109</v>
      </c>
      <c r="C252" s="107"/>
      <c r="D252" s="107"/>
      <c r="E252" s="107"/>
      <c r="F252" s="107"/>
      <c r="G252" s="35"/>
      <c r="H252" s="36"/>
    </row>
    <row r="253" spans="1:9" ht="27" x14ac:dyDescent="0.2">
      <c r="B253" s="37" t="s">
        <v>56</v>
      </c>
      <c r="C253" s="61" t="s">
        <v>87</v>
      </c>
      <c r="D253" s="19" t="s">
        <v>51</v>
      </c>
      <c r="E253" s="43" t="s">
        <v>57</v>
      </c>
      <c r="F253" s="41" t="s">
        <v>55</v>
      </c>
      <c r="G253" s="38" t="s">
        <v>54</v>
      </c>
      <c r="H253" s="42" t="s">
        <v>53</v>
      </c>
      <c r="I253" s="38" t="s">
        <v>88</v>
      </c>
    </row>
    <row r="254" spans="1:9" ht="9.9499999999999993" customHeight="1" x14ac:dyDescent="0.2">
      <c r="A254" s="11">
        <v>85</v>
      </c>
      <c r="B254" s="67"/>
      <c r="C254" s="67">
        <v>1</v>
      </c>
      <c r="D254" s="70">
        <v>0</v>
      </c>
      <c r="E254" s="71">
        <v>0</v>
      </c>
      <c r="F254" s="86">
        <v>0</v>
      </c>
      <c r="G254" s="85">
        <f>IF(E254&gt;18,D254*1.9*2,IF(E254&gt;13,D254*1.6*2,IF(E254&gt;9,D254*1.3*2,IF(E254&gt;4,D254*0.8*2,D254*0.5*2))))</f>
        <v>0</v>
      </c>
      <c r="H254" s="85">
        <f>IF((AND(D254&lt;100,C254&lt;2)),E254*0,IF((AND(C254&lt;2,D254&lt;300)),E254*15,IF(D254&lt;100,0,E254*30*C254)))</f>
        <v>0</v>
      </c>
      <c r="I254" s="85">
        <f>IF(D254&lt;100,0,IF(C254&lt;2,0,IF(D254&lt;300,(C254-1)*E254*45,C254*E254*45)))</f>
        <v>0</v>
      </c>
    </row>
    <row r="255" spans="1:9" ht="9.9499999999999993" customHeight="1" x14ac:dyDescent="0.2">
      <c r="A255" s="11">
        <v>86</v>
      </c>
      <c r="B255" s="67"/>
      <c r="C255" s="67">
        <v>1</v>
      </c>
      <c r="D255" s="70">
        <v>0</v>
      </c>
      <c r="E255" s="71">
        <v>0</v>
      </c>
      <c r="F255" s="86">
        <v>0</v>
      </c>
      <c r="G255" s="85">
        <f t="shared" ref="G255:G295" si="6">IF(E255&gt;18,D255*1.9*2,IF(E255&gt;13,D255*1.6*2,IF(E255&gt;9,D255*1.3*2,IF(E255&gt;4,D255*0.8*2,D255*0.5*2))))</f>
        <v>0</v>
      </c>
      <c r="H255" s="85">
        <f t="shared" ref="H255:H295" si="7">IF((AND(D255&lt;100,C255&lt;2)),E255*0,IF((AND(C255&lt;2,D255&lt;300)),E255*15,IF(D255&lt;100,0,E255*30*C255)))</f>
        <v>0</v>
      </c>
      <c r="I255" s="85">
        <f t="shared" ref="I255:I295" si="8">IF(D255&lt;100,0,IF(C255&lt;2,0,IF(D255&lt;300,(C255-1)*E255*45,C255*E255*45)))</f>
        <v>0</v>
      </c>
    </row>
    <row r="256" spans="1:9" ht="9.9499999999999993" customHeight="1" x14ac:dyDescent="0.2">
      <c r="A256" s="11">
        <v>87</v>
      </c>
      <c r="B256" s="67"/>
      <c r="C256" s="67">
        <v>1</v>
      </c>
      <c r="D256" s="70">
        <v>0</v>
      </c>
      <c r="E256" s="71">
        <v>0</v>
      </c>
      <c r="F256" s="86">
        <v>0</v>
      </c>
      <c r="G256" s="85">
        <f t="shared" si="6"/>
        <v>0</v>
      </c>
      <c r="H256" s="85">
        <f t="shared" si="7"/>
        <v>0</v>
      </c>
      <c r="I256" s="85">
        <f t="shared" si="8"/>
        <v>0</v>
      </c>
    </row>
    <row r="257" spans="1:9" ht="9.9499999999999993" customHeight="1" x14ac:dyDescent="0.2">
      <c r="A257" s="11">
        <v>88</v>
      </c>
      <c r="B257" s="67"/>
      <c r="C257" s="67">
        <v>1</v>
      </c>
      <c r="D257" s="70">
        <v>0</v>
      </c>
      <c r="E257" s="71">
        <v>0</v>
      </c>
      <c r="F257" s="86">
        <v>0</v>
      </c>
      <c r="G257" s="85">
        <f t="shared" si="6"/>
        <v>0</v>
      </c>
      <c r="H257" s="85">
        <f t="shared" si="7"/>
        <v>0</v>
      </c>
      <c r="I257" s="85">
        <f t="shared" si="8"/>
        <v>0</v>
      </c>
    </row>
    <row r="258" spans="1:9" ht="9.9499999999999993" customHeight="1" x14ac:dyDescent="0.2">
      <c r="A258" s="11">
        <v>89</v>
      </c>
      <c r="B258" s="67"/>
      <c r="C258" s="67">
        <v>1</v>
      </c>
      <c r="D258" s="70">
        <v>0</v>
      </c>
      <c r="E258" s="71">
        <v>0</v>
      </c>
      <c r="F258" s="86">
        <v>0</v>
      </c>
      <c r="G258" s="85">
        <f t="shared" si="6"/>
        <v>0</v>
      </c>
      <c r="H258" s="85">
        <f t="shared" si="7"/>
        <v>0</v>
      </c>
      <c r="I258" s="85">
        <f t="shared" si="8"/>
        <v>0</v>
      </c>
    </row>
    <row r="259" spans="1:9" ht="9.9499999999999993" customHeight="1" x14ac:dyDescent="0.2">
      <c r="A259" s="11">
        <v>90</v>
      </c>
      <c r="B259" s="67"/>
      <c r="C259" s="67">
        <v>1</v>
      </c>
      <c r="D259" s="70">
        <v>0</v>
      </c>
      <c r="E259" s="71">
        <v>0</v>
      </c>
      <c r="F259" s="86">
        <v>0</v>
      </c>
      <c r="G259" s="85">
        <f t="shared" si="6"/>
        <v>0</v>
      </c>
      <c r="H259" s="85">
        <f t="shared" si="7"/>
        <v>0</v>
      </c>
      <c r="I259" s="85">
        <f t="shared" si="8"/>
        <v>0</v>
      </c>
    </row>
    <row r="260" spans="1:9" ht="9.9499999999999993" customHeight="1" x14ac:dyDescent="0.2">
      <c r="A260" s="11">
        <v>91</v>
      </c>
      <c r="B260" s="67"/>
      <c r="C260" s="67">
        <v>1</v>
      </c>
      <c r="D260" s="70">
        <v>0</v>
      </c>
      <c r="E260" s="71">
        <v>0</v>
      </c>
      <c r="F260" s="86">
        <v>0</v>
      </c>
      <c r="G260" s="85">
        <f t="shared" si="6"/>
        <v>0</v>
      </c>
      <c r="H260" s="85">
        <f t="shared" si="7"/>
        <v>0</v>
      </c>
      <c r="I260" s="85">
        <f t="shared" si="8"/>
        <v>0</v>
      </c>
    </row>
    <row r="261" spans="1:9" ht="9.9499999999999993" customHeight="1" x14ac:dyDescent="0.2">
      <c r="A261" s="11">
        <v>92</v>
      </c>
      <c r="B261" s="67"/>
      <c r="C261" s="67">
        <v>1</v>
      </c>
      <c r="D261" s="70">
        <v>0</v>
      </c>
      <c r="E261" s="71">
        <v>0</v>
      </c>
      <c r="F261" s="86">
        <v>0</v>
      </c>
      <c r="G261" s="85">
        <f t="shared" si="6"/>
        <v>0</v>
      </c>
      <c r="H261" s="85">
        <f t="shared" si="7"/>
        <v>0</v>
      </c>
      <c r="I261" s="85">
        <f t="shared" si="8"/>
        <v>0</v>
      </c>
    </row>
    <row r="262" spans="1:9" ht="9.9499999999999993" customHeight="1" x14ac:dyDescent="0.2">
      <c r="A262" s="11">
        <v>93</v>
      </c>
      <c r="B262" s="67"/>
      <c r="C262" s="67">
        <v>1</v>
      </c>
      <c r="D262" s="70">
        <v>0</v>
      </c>
      <c r="E262" s="71">
        <v>0</v>
      </c>
      <c r="F262" s="86">
        <v>0</v>
      </c>
      <c r="G262" s="85">
        <f t="shared" si="6"/>
        <v>0</v>
      </c>
      <c r="H262" s="85">
        <f t="shared" si="7"/>
        <v>0</v>
      </c>
      <c r="I262" s="85">
        <f t="shared" si="8"/>
        <v>0</v>
      </c>
    </row>
    <row r="263" spans="1:9" ht="9.9499999999999993" customHeight="1" x14ac:dyDescent="0.2">
      <c r="A263" s="11">
        <v>94</v>
      </c>
      <c r="B263" s="67"/>
      <c r="C263" s="67">
        <v>1</v>
      </c>
      <c r="D263" s="70">
        <v>0</v>
      </c>
      <c r="E263" s="71">
        <v>0</v>
      </c>
      <c r="F263" s="86">
        <v>0</v>
      </c>
      <c r="G263" s="85">
        <f t="shared" si="6"/>
        <v>0</v>
      </c>
      <c r="H263" s="85">
        <f t="shared" si="7"/>
        <v>0</v>
      </c>
      <c r="I263" s="85">
        <f t="shared" si="8"/>
        <v>0</v>
      </c>
    </row>
    <row r="264" spans="1:9" ht="9.9499999999999993" customHeight="1" x14ac:dyDescent="0.2">
      <c r="A264" s="11">
        <v>95</v>
      </c>
      <c r="B264" s="67"/>
      <c r="C264" s="67">
        <v>1</v>
      </c>
      <c r="D264" s="70">
        <v>0</v>
      </c>
      <c r="E264" s="71">
        <v>0</v>
      </c>
      <c r="F264" s="86">
        <v>0</v>
      </c>
      <c r="G264" s="85">
        <f t="shared" si="6"/>
        <v>0</v>
      </c>
      <c r="H264" s="85">
        <f t="shared" si="7"/>
        <v>0</v>
      </c>
      <c r="I264" s="85">
        <f t="shared" si="8"/>
        <v>0</v>
      </c>
    </row>
    <row r="265" spans="1:9" ht="9.9499999999999993" customHeight="1" x14ac:dyDescent="0.2">
      <c r="A265" s="11">
        <v>96</v>
      </c>
      <c r="B265" s="67"/>
      <c r="C265" s="67">
        <v>1</v>
      </c>
      <c r="D265" s="70">
        <v>0</v>
      </c>
      <c r="E265" s="71">
        <v>0</v>
      </c>
      <c r="F265" s="86">
        <v>0</v>
      </c>
      <c r="G265" s="85">
        <f t="shared" si="6"/>
        <v>0</v>
      </c>
      <c r="H265" s="85">
        <f t="shared" si="7"/>
        <v>0</v>
      </c>
      <c r="I265" s="85">
        <f t="shared" si="8"/>
        <v>0</v>
      </c>
    </row>
    <row r="266" spans="1:9" ht="9.9499999999999993" customHeight="1" x14ac:dyDescent="0.2">
      <c r="A266" s="11">
        <v>97</v>
      </c>
      <c r="B266" s="67"/>
      <c r="C266" s="67">
        <v>1</v>
      </c>
      <c r="D266" s="70">
        <v>0</v>
      </c>
      <c r="E266" s="71">
        <v>0</v>
      </c>
      <c r="F266" s="86">
        <v>0</v>
      </c>
      <c r="G266" s="85">
        <f t="shared" si="6"/>
        <v>0</v>
      </c>
      <c r="H266" s="85">
        <f t="shared" si="7"/>
        <v>0</v>
      </c>
      <c r="I266" s="85">
        <f t="shared" si="8"/>
        <v>0</v>
      </c>
    </row>
    <row r="267" spans="1:9" ht="9.9499999999999993" customHeight="1" x14ac:dyDescent="0.2">
      <c r="A267" s="11">
        <v>98</v>
      </c>
      <c r="B267" s="67"/>
      <c r="C267" s="67">
        <v>1</v>
      </c>
      <c r="D267" s="70">
        <v>0</v>
      </c>
      <c r="E267" s="71">
        <v>0</v>
      </c>
      <c r="F267" s="86">
        <v>0</v>
      </c>
      <c r="G267" s="85">
        <f t="shared" si="6"/>
        <v>0</v>
      </c>
      <c r="H267" s="85">
        <f t="shared" si="7"/>
        <v>0</v>
      </c>
      <c r="I267" s="85">
        <f t="shared" si="8"/>
        <v>0</v>
      </c>
    </row>
    <row r="268" spans="1:9" ht="9.9499999999999993" customHeight="1" x14ac:dyDescent="0.2">
      <c r="A268" s="11">
        <v>99</v>
      </c>
      <c r="B268" s="67"/>
      <c r="C268" s="67">
        <v>1</v>
      </c>
      <c r="D268" s="70">
        <v>0</v>
      </c>
      <c r="E268" s="71">
        <v>0</v>
      </c>
      <c r="F268" s="86">
        <v>0</v>
      </c>
      <c r="G268" s="85">
        <f t="shared" si="6"/>
        <v>0</v>
      </c>
      <c r="H268" s="85">
        <f t="shared" si="7"/>
        <v>0</v>
      </c>
      <c r="I268" s="85">
        <f t="shared" si="8"/>
        <v>0</v>
      </c>
    </row>
    <row r="269" spans="1:9" ht="9.9499999999999993" customHeight="1" x14ac:dyDescent="0.2">
      <c r="A269" s="11">
        <v>100</v>
      </c>
      <c r="B269" s="67"/>
      <c r="C269" s="67">
        <v>1</v>
      </c>
      <c r="D269" s="70">
        <v>0</v>
      </c>
      <c r="E269" s="71">
        <v>0</v>
      </c>
      <c r="F269" s="86">
        <v>0</v>
      </c>
      <c r="G269" s="85">
        <f t="shared" si="6"/>
        <v>0</v>
      </c>
      <c r="H269" s="85">
        <f t="shared" si="7"/>
        <v>0</v>
      </c>
      <c r="I269" s="85">
        <f t="shared" si="8"/>
        <v>0</v>
      </c>
    </row>
    <row r="270" spans="1:9" ht="9.9499999999999993" customHeight="1" x14ac:dyDescent="0.2">
      <c r="A270" s="11">
        <v>101</v>
      </c>
      <c r="B270" s="67"/>
      <c r="C270" s="67">
        <v>1</v>
      </c>
      <c r="D270" s="70">
        <v>0</v>
      </c>
      <c r="E270" s="71">
        <v>0</v>
      </c>
      <c r="F270" s="86">
        <v>0</v>
      </c>
      <c r="G270" s="85">
        <f t="shared" si="6"/>
        <v>0</v>
      </c>
      <c r="H270" s="85">
        <f t="shared" si="7"/>
        <v>0</v>
      </c>
      <c r="I270" s="85">
        <f t="shared" si="8"/>
        <v>0</v>
      </c>
    </row>
    <row r="271" spans="1:9" ht="9.9499999999999993" customHeight="1" x14ac:dyDescent="0.2">
      <c r="A271" s="11">
        <v>102</v>
      </c>
      <c r="B271" s="67"/>
      <c r="C271" s="67">
        <v>1</v>
      </c>
      <c r="D271" s="70">
        <v>0</v>
      </c>
      <c r="E271" s="71">
        <v>0</v>
      </c>
      <c r="F271" s="86">
        <v>0</v>
      </c>
      <c r="G271" s="85">
        <f t="shared" si="6"/>
        <v>0</v>
      </c>
      <c r="H271" s="85">
        <f t="shared" si="7"/>
        <v>0</v>
      </c>
      <c r="I271" s="85">
        <f t="shared" si="8"/>
        <v>0</v>
      </c>
    </row>
    <row r="272" spans="1:9" ht="9.9499999999999993" customHeight="1" x14ac:dyDescent="0.2">
      <c r="A272" s="11">
        <v>103</v>
      </c>
      <c r="B272" s="67"/>
      <c r="C272" s="67">
        <v>1</v>
      </c>
      <c r="D272" s="70">
        <v>0</v>
      </c>
      <c r="E272" s="71">
        <v>0</v>
      </c>
      <c r="F272" s="86">
        <v>0</v>
      </c>
      <c r="G272" s="85">
        <f t="shared" si="6"/>
        <v>0</v>
      </c>
      <c r="H272" s="85">
        <f t="shared" si="7"/>
        <v>0</v>
      </c>
      <c r="I272" s="85">
        <f t="shared" si="8"/>
        <v>0</v>
      </c>
    </row>
    <row r="273" spans="1:9" ht="9.9499999999999993" customHeight="1" x14ac:dyDescent="0.2">
      <c r="A273" s="11">
        <v>104</v>
      </c>
      <c r="B273" s="67"/>
      <c r="C273" s="67">
        <v>1</v>
      </c>
      <c r="D273" s="70">
        <v>0</v>
      </c>
      <c r="E273" s="71">
        <v>0</v>
      </c>
      <c r="F273" s="86">
        <v>0</v>
      </c>
      <c r="G273" s="85">
        <f t="shared" si="6"/>
        <v>0</v>
      </c>
      <c r="H273" s="85">
        <f t="shared" si="7"/>
        <v>0</v>
      </c>
      <c r="I273" s="85">
        <f t="shared" si="8"/>
        <v>0</v>
      </c>
    </row>
    <row r="274" spans="1:9" ht="9.9499999999999993" customHeight="1" x14ac:dyDescent="0.2">
      <c r="A274" s="11">
        <v>105</v>
      </c>
      <c r="B274" s="67"/>
      <c r="C274" s="67">
        <v>1</v>
      </c>
      <c r="D274" s="70">
        <v>0</v>
      </c>
      <c r="E274" s="71">
        <v>0</v>
      </c>
      <c r="F274" s="86">
        <v>0</v>
      </c>
      <c r="G274" s="85">
        <f t="shared" si="6"/>
        <v>0</v>
      </c>
      <c r="H274" s="85">
        <f t="shared" si="7"/>
        <v>0</v>
      </c>
      <c r="I274" s="85">
        <f t="shared" si="8"/>
        <v>0</v>
      </c>
    </row>
    <row r="275" spans="1:9" ht="9.9499999999999993" customHeight="1" x14ac:dyDescent="0.2">
      <c r="A275" s="11">
        <v>106</v>
      </c>
      <c r="B275" s="67"/>
      <c r="C275" s="67">
        <v>1</v>
      </c>
      <c r="D275" s="70">
        <v>0</v>
      </c>
      <c r="E275" s="71">
        <v>0</v>
      </c>
      <c r="F275" s="86">
        <v>0</v>
      </c>
      <c r="G275" s="85">
        <f t="shared" si="6"/>
        <v>0</v>
      </c>
      <c r="H275" s="85">
        <f t="shared" si="7"/>
        <v>0</v>
      </c>
      <c r="I275" s="85">
        <f t="shared" si="8"/>
        <v>0</v>
      </c>
    </row>
    <row r="276" spans="1:9" ht="9.9499999999999993" customHeight="1" x14ac:dyDescent="0.2">
      <c r="A276" s="11">
        <v>107</v>
      </c>
      <c r="B276" s="67"/>
      <c r="C276" s="67">
        <v>1</v>
      </c>
      <c r="D276" s="70">
        <v>0</v>
      </c>
      <c r="E276" s="71">
        <v>0</v>
      </c>
      <c r="F276" s="86">
        <v>0</v>
      </c>
      <c r="G276" s="85">
        <f t="shared" si="6"/>
        <v>0</v>
      </c>
      <c r="H276" s="85">
        <f t="shared" si="7"/>
        <v>0</v>
      </c>
      <c r="I276" s="85">
        <f t="shared" si="8"/>
        <v>0</v>
      </c>
    </row>
    <row r="277" spans="1:9" ht="9.9499999999999993" customHeight="1" x14ac:dyDescent="0.2">
      <c r="A277" s="11">
        <v>108</v>
      </c>
      <c r="B277" s="67"/>
      <c r="C277" s="67">
        <v>1</v>
      </c>
      <c r="D277" s="70">
        <v>0</v>
      </c>
      <c r="E277" s="71">
        <v>0</v>
      </c>
      <c r="F277" s="86">
        <v>0</v>
      </c>
      <c r="G277" s="85">
        <f t="shared" si="6"/>
        <v>0</v>
      </c>
      <c r="H277" s="85">
        <f t="shared" si="7"/>
        <v>0</v>
      </c>
      <c r="I277" s="85">
        <f t="shared" si="8"/>
        <v>0</v>
      </c>
    </row>
    <row r="278" spans="1:9" ht="9.9499999999999993" customHeight="1" x14ac:dyDescent="0.2">
      <c r="A278" s="11">
        <v>109</v>
      </c>
      <c r="B278" s="67"/>
      <c r="C278" s="67">
        <v>1</v>
      </c>
      <c r="D278" s="70">
        <v>0</v>
      </c>
      <c r="E278" s="71">
        <v>0</v>
      </c>
      <c r="F278" s="86">
        <v>0</v>
      </c>
      <c r="G278" s="85">
        <f t="shared" si="6"/>
        <v>0</v>
      </c>
      <c r="H278" s="85">
        <f t="shared" si="7"/>
        <v>0</v>
      </c>
      <c r="I278" s="85">
        <f t="shared" si="8"/>
        <v>0</v>
      </c>
    </row>
    <row r="279" spans="1:9" ht="9.9499999999999993" customHeight="1" x14ac:dyDescent="0.2">
      <c r="A279" s="11">
        <v>110</v>
      </c>
      <c r="B279" s="67"/>
      <c r="C279" s="67">
        <v>1</v>
      </c>
      <c r="D279" s="70">
        <v>0</v>
      </c>
      <c r="E279" s="71">
        <v>0</v>
      </c>
      <c r="F279" s="86">
        <v>0</v>
      </c>
      <c r="G279" s="85">
        <f t="shared" si="6"/>
        <v>0</v>
      </c>
      <c r="H279" s="85">
        <f t="shared" si="7"/>
        <v>0</v>
      </c>
      <c r="I279" s="85">
        <f t="shared" si="8"/>
        <v>0</v>
      </c>
    </row>
    <row r="280" spans="1:9" ht="9.9499999999999993" customHeight="1" x14ac:dyDescent="0.2">
      <c r="A280" s="11">
        <v>111</v>
      </c>
      <c r="B280" s="67"/>
      <c r="C280" s="67">
        <v>1</v>
      </c>
      <c r="D280" s="70">
        <v>0</v>
      </c>
      <c r="E280" s="71">
        <v>0</v>
      </c>
      <c r="F280" s="86">
        <v>0</v>
      </c>
      <c r="G280" s="85">
        <f t="shared" si="6"/>
        <v>0</v>
      </c>
      <c r="H280" s="85">
        <f t="shared" si="7"/>
        <v>0</v>
      </c>
      <c r="I280" s="85">
        <f t="shared" si="8"/>
        <v>0</v>
      </c>
    </row>
    <row r="281" spans="1:9" ht="9.9499999999999993" customHeight="1" x14ac:dyDescent="0.2">
      <c r="A281" s="11">
        <v>112</v>
      </c>
      <c r="B281" s="67"/>
      <c r="C281" s="67">
        <v>1</v>
      </c>
      <c r="D281" s="70">
        <v>0</v>
      </c>
      <c r="E281" s="71">
        <v>0</v>
      </c>
      <c r="F281" s="86">
        <v>0</v>
      </c>
      <c r="G281" s="85">
        <f t="shared" si="6"/>
        <v>0</v>
      </c>
      <c r="H281" s="85">
        <f t="shared" si="7"/>
        <v>0</v>
      </c>
      <c r="I281" s="85">
        <f t="shared" si="8"/>
        <v>0</v>
      </c>
    </row>
    <row r="282" spans="1:9" ht="9.9499999999999993" customHeight="1" x14ac:dyDescent="0.2">
      <c r="A282" s="11">
        <v>113</v>
      </c>
      <c r="B282" s="67"/>
      <c r="C282" s="67">
        <v>1</v>
      </c>
      <c r="D282" s="70">
        <v>0</v>
      </c>
      <c r="E282" s="71">
        <v>0</v>
      </c>
      <c r="F282" s="86">
        <v>0</v>
      </c>
      <c r="G282" s="85">
        <f t="shared" si="6"/>
        <v>0</v>
      </c>
      <c r="H282" s="85">
        <f t="shared" si="7"/>
        <v>0</v>
      </c>
      <c r="I282" s="85">
        <f t="shared" si="8"/>
        <v>0</v>
      </c>
    </row>
    <row r="283" spans="1:9" ht="9.9499999999999993" customHeight="1" x14ac:dyDescent="0.2">
      <c r="A283" s="11">
        <v>114</v>
      </c>
      <c r="B283" s="67"/>
      <c r="C283" s="67">
        <v>1</v>
      </c>
      <c r="D283" s="70">
        <v>0</v>
      </c>
      <c r="E283" s="71">
        <v>0</v>
      </c>
      <c r="F283" s="86">
        <v>0</v>
      </c>
      <c r="G283" s="85">
        <f t="shared" si="6"/>
        <v>0</v>
      </c>
      <c r="H283" s="85">
        <f t="shared" si="7"/>
        <v>0</v>
      </c>
      <c r="I283" s="85">
        <f t="shared" si="8"/>
        <v>0</v>
      </c>
    </row>
    <row r="284" spans="1:9" ht="9.9499999999999993" customHeight="1" x14ac:dyDescent="0.2">
      <c r="A284" s="11">
        <v>115</v>
      </c>
      <c r="B284" s="67"/>
      <c r="C284" s="67">
        <v>1</v>
      </c>
      <c r="D284" s="70">
        <v>0</v>
      </c>
      <c r="E284" s="71">
        <v>0</v>
      </c>
      <c r="F284" s="86">
        <v>0</v>
      </c>
      <c r="G284" s="85">
        <f t="shared" si="6"/>
        <v>0</v>
      </c>
      <c r="H284" s="85">
        <f t="shared" si="7"/>
        <v>0</v>
      </c>
      <c r="I284" s="85">
        <f t="shared" si="8"/>
        <v>0</v>
      </c>
    </row>
    <row r="285" spans="1:9" ht="9.9499999999999993" customHeight="1" x14ac:dyDescent="0.2">
      <c r="A285" s="11">
        <v>116</v>
      </c>
      <c r="B285" s="67"/>
      <c r="C285" s="67">
        <v>1</v>
      </c>
      <c r="D285" s="70">
        <v>0</v>
      </c>
      <c r="E285" s="71">
        <v>0</v>
      </c>
      <c r="F285" s="86">
        <v>0</v>
      </c>
      <c r="G285" s="85">
        <f t="shared" si="6"/>
        <v>0</v>
      </c>
      <c r="H285" s="85">
        <f t="shared" si="7"/>
        <v>0</v>
      </c>
      <c r="I285" s="85">
        <f t="shared" si="8"/>
        <v>0</v>
      </c>
    </row>
    <row r="286" spans="1:9" ht="9.9499999999999993" customHeight="1" x14ac:dyDescent="0.2">
      <c r="A286" s="11">
        <v>117</v>
      </c>
      <c r="B286" s="67"/>
      <c r="C286" s="67">
        <v>1</v>
      </c>
      <c r="D286" s="70">
        <v>0</v>
      </c>
      <c r="E286" s="71">
        <v>0</v>
      </c>
      <c r="F286" s="86">
        <v>0</v>
      </c>
      <c r="G286" s="85">
        <f t="shared" si="6"/>
        <v>0</v>
      </c>
      <c r="H286" s="85">
        <f t="shared" si="7"/>
        <v>0</v>
      </c>
      <c r="I286" s="85">
        <f t="shared" si="8"/>
        <v>0</v>
      </c>
    </row>
    <row r="287" spans="1:9" ht="9.9499999999999993" customHeight="1" x14ac:dyDescent="0.2">
      <c r="A287" s="11">
        <v>118</v>
      </c>
      <c r="B287" s="67"/>
      <c r="C287" s="67">
        <v>1</v>
      </c>
      <c r="D287" s="70">
        <v>0</v>
      </c>
      <c r="E287" s="71">
        <v>0</v>
      </c>
      <c r="F287" s="86">
        <v>0</v>
      </c>
      <c r="G287" s="85">
        <f t="shared" si="6"/>
        <v>0</v>
      </c>
      <c r="H287" s="85">
        <f t="shared" si="7"/>
        <v>0</v>
      </c>
      <c r="I287" s="85">
        <f t="shared" si="8"/>
        <v>0</v>
      </c>
    </row>
    <row r="288" spans="1:9" ht="9.9499999999999993" customHeight="1" x14ac:dyDescent="0.2">
      <c r="A288" s="11">
        <v>119</v>
      </c>
      <c r="B288" s="67"/>
      <c r="C288" s="67">
        <v>1</v>
      </c>
      <c r="D288" s="70">
        <v>0</v>
      </c>
      <c r="E288" s="71">
        <v>0</v>
      </c>
      <c r="F288" s="86">
        <v>0</v>
      </c>
      <c r="G288" s="85">
        <f t="shared" si="6"/>
        <v>0</v>
      </c>
      <c r="H288" s="85">
        <f t="shared" si="7"/>
        <v>0</v>
      </c>
      <c r="I288" s="85">
        <f t="shared" si="8"/>
        <v>0</v>
      </c>
    </row>
    <row r="289" spans="1:9" ht="9.9499999999999993" customHeight="1" x14ac:dyDescent="0.2">
      <c r="A289" s="11">
        <v>120</v>
      </c>
      <c r="B289" s="67"/>
      <c r="C289" s="67">
        <v>1</v>
      </c>
      <c r="D289" s="70">
        <v>0</v>
      </c>
      <c r="E289" s="71">
        <v>0</v>
      </c>
      <c r="F289" s="86">
        <v>0</v>
      </c>
      <c r="G289" s="85">
        <f t="shared" si="6"/>
        <v>0</v>
      </c>
      <c r="H289" s="85">
        <f t="shared" si="7"/>
        <v>0</v>
      </c>
      <c r="I289" s="85">
        <f t="shared" si="8"/>
        <v>0</v>
      </c>
    </row>
    <row r="290" spans="1:9" ht="9.9499999999999993" customHeight="1" x14ac:dyDescent="0.2">
      <c r="A290" s="11">
        <v>121</v>
      </c>
      <c r="B290" s="67"/>
      <c r="C290" s="67">
        <v>1</v>
      </c>
      <c r="D290" s="70">
        <v>0</v>
      </c>
      <c r="E290" s="71">
        <v>0</v>
      </c>
      <c r="F290" s="86">
        <v>0</v>
      </c>
      <c r="G290" s="85">
        <f t="shared" si="6"/>
        <v>0</v>
      </c>
      <c r="H290" s="85">
        <f t="shared" si="7"/>
        <v>0</v>
      </c>
      <c r="I290" s="85">
        <f t="shared" si="8"/>
        <v>0</v>
      </c>
    </row>
    <row r="291" spans="1:9" ht="9.9499999999999993" customHeight="1" x14ac:dyDescent="0.2">
      <c r="A291" s="11">
        <v>122</v>
      </c>
      <c r="B291" s="67"/>
      <c r="C291" s="67">
        <v>1</v>
      </c>
      <c r="D291" s="70">
        <v>0</v>
      </c>
      <c r="E291" s="71">
        <v>0</v>
      </c>
      <c r="F291" s="86">
        <v>0</v>
      </c>
      <c r="G291" s="85">
        <f t="shared" si="6"/>
        <v>0</v>
      </c>
      <c r="H291" s="85">
        <f t="shared" si="7"/>
        <v>0</v>
      </c>
      <c r="I291" s="85">
        <f t="shared" si="8"/>
        <v>0</v>
      </c>
    </row>
    <row r="292" spans="1:9" ht="9.9499999999999993" customHeight="1" x14ac:dyDescent="0.2">
      <c r="A292" s="11">
        <v>123</v>
      </c>
      <c r="B292" s="67"/>
      <c r="C292" s="67">
        <v>1</v>
      </c>
      <c r="D292" s="70">
        <v>0</v>
      </c>
      <c r="E292" s="71">
        <v>0</v>
      </c>
      <c r="F292" s="86">
        <v>0</v>
      </c>
      <c r="G292" s="85">
        <f t="shared" si="6"/>
        <v>0</v>
      </c>
      <c r="H292" s="85">
        <f t="shared" si="7"/>
        <v>0</v>
      </c>
      <c r="I292" s="85">
        <f t="shared" si="8"/>
        <v>0</v>
      </c>
    </row>
    <row r="293" spans="1:9" ht="9.9499999999999993" customHeight="1" x14ac:dyDescent="0.2">
      <c r="A293" s="11">
        <v>124</v>
      </c>
      <c r="B293" s="67"/>
      <c r="C293" s="67">
        <v>1</v>
      </c>
      <c r="D293" s="70">
        <v>0</v>
      </c>
      <c r="E293" s="71">
        <v>0</v>
      </c>
      <c r="F293" s="86">
        <v>0</v>
      </c>
      <c r="G293" s="85">
        <f t="shared" si="6"/>
        <v>0</v>
      </c>
      <c r="H293" s="85">
        <f t="shared" si="7"/>
        <v>0</v>
      </c>
      <c r="I293" s="85">
        <f t="shared" si="8"/>
        <v>0</v>
      </c>
    </row>
    <row r="294" spans="1:9" ht="9.9499999999999993" customHeight="1" x14ac:dyDescent="0.2">
      <c r="A294" s="11">
        <v>125</v>
      </c>
      <c r="B294" s="67"/>
      <c r="C294" s="67">
        <v>1</v>
      </c>
      <c r="D294" s="70">
        <v>0</v>
      </c>
      <c r="E294" s="71">
        <v>0</v>
      </c>
      <c r="F294" s="86">
        <v>0</v>
      </c>
      <c r="G294" s="85">
        <f t="shared" si="6"/>
        <v>0</v>
      </c>
      <c r="H294" s="85">
        <f t="shared" si="7"/>
        <v>0</v>
      </c>
      <c r="I294" s="85">
        <f t="shared" si="8"/>
        <v>0</v>
      </c>
    </row>
    <row r="295" spans="1:9" ht="9.9499999999999993" customHeight="1" x14ac:dyDescent="0.2">
      <c r="A295" s="11">
        <v>126</v>
      </c>
      <c r="B295" s="67"/>
      <c r="C295" s="67">
        <v>1</v>
      </c>
      <c r="D295" s="70">
        <v>0</v>
      </c>
      <c r="E295" s="71">
        <v>0</v>
      </c>
      <c r="F295" s="86">
        <v>0</v>
      </c>
      <c r="G295" s="85">
        <f t="shared" si="6"/>
        <v>0</v>
      </c>
      <c r="H295" s="85">
        <f t="shared" si="7"/>
        <v>0</v>
      </c>
      <c r="I295" s="85">
        <f t="shared" si="8"/>
        <v>0</v>
      </c>
    </row>
    <row r="296" spans="1:9" x14ac:dyDescent="0.2">
      <c r="B296" s="92" t="s">
        <v>0</v>
      </c>
      <c r="C296" s="92"/>
      <c r="D296" s="92"/>
      <c r="E296" s="92"/>
      <c r="F296" s="39">
        <f>SUM(F254:F295)</f>
        <v>0</v>
      </c>
      <c r="G296" s="88">
        <f>SUM(G254:G295)</f>
        <v>0</v>
      </c>
      <c r="H296" s="88">
        <f>SUM(H254:H295)</f>
        <v>0</v>
      </c>
      <c r="I296" s="88">
        <f>SUM(I254:I295)</f>
        <v>0</v>
      </c>
    </row>
    <row r="297" spans="1:9" x14ac:dyDescent="0.2">
      <c r="B297" s="92" t="s">
        <v>90</v>
      </c>
      <c r="C297" s="92"/>
      <c r="D297" s="92"/>
      <c r="E297" s="92"/>
      <c r="F297" s="93">
        <f>F296+G296+H296+I296</f>
        <v>0</v>
      </c>
      <c r="G297" s="93"/>
      <c r="H297" s="93"/>
    </row>
    <row r="298" spans="1:9" ht="15" x14ac:dyDescent="0.2">
      <c r="B298" s="40" t="s">
        <v>52</v>
      </c>
      <c r="C298" s="40"/>
      <c r="D298" s="98">
        <f>D242</f>
        <v>0</v>
      </c>
      <c r="E298" s="99"/>
      <c r="F298" s="100">
        <f>D243+D244+D245+F248+F249+F250+F297</f>
        <v>0</v>
      </c>
      <c r="G298" s="100"/>
      <c r="H298" s="100"/>
    </row>
    <row r="299" spans="1:9" x14ac:dyDescent="0.2">
      <c r="E299" s="33"/>
      <c r="F299" s="34"/>
      <c r="G299" s="97" t="s">
        <v>82</v>
      </c>
      <c r="H299" s="97"/>
    </row>
    <row r="300" spans="1:9" x14ac:dyDescent="0.2">
      <c r="B300" s="27" t="s">
        <v>60</v>
      </c>
      <c r="C300" s="27"/>
      <c r="D300" s="94">
        <f>B104</f>
        <v>0</v>
      </c>
      <c r="E300" s="94"/>
      <c r="F300" s="94"/>
      <c r="G300" s="23"/>
      <c r="H300" s="24"/>
    </row>
    <row r="301" spans="1:9" x14ac:dyDescent="0.2">
      <c r="B301" s="26" t="s">
        <v>44</v>
      </c>
      <c r="C301" s="59"/>
      <c r="D301" s="101">
        <v>0</v>
      </c>
      <c r="E301" s="102"/>
    </row>
    <row r="302" spans="1:9" x14ac:dyDescent="0.2">
      <c r="B302" s="18" t="s">
        <v>45</v>
      </c>
      <c r="C302" s="60"/>
      <c r="D302" s="101">
        <v>0</v>
      </c>
      <c r="E302" s="102"/>
    </row>
    <row r="303" spans="1:9" ht="33.75" x14ac:dyDescent="0.2">
      <c r="B303" s="28" t="s">
        <v>108</v>
      </c>
      <c r="C303" s="28"/>
      <c r="D303" s="101">
        <v>0</v>
      </c>
      <c r="E303" s="102"/>
      <c r="F303" s="95" t="s">
        <v>46</v>
      </c>
      <c r="G303" s="96"/>
      <c r="H303" s="96"/>
    </row>
    <row r="304" spans="1:9" x14ac:dyDescent="0.2">
      <c r="B304" s="103"/>
      <c r="C304" s="104"/>
      <c r="D304" s="104"/>
      <c r="E304" s="104"/>
      <c r="F304" s="105"/>
      <c r="G304" s="31"/>
      <c r="H304" s="31"/>
    </row>
    <row r="305" spans="1:9" x14ac:dyDescent="0.2">
      <c r="B305" s="28"/>
      <c r="C305" s="28"/>
      <c r="D305" s="30" t="s">
        <v>49</v>
      </c>
      <c r="E305" s="29" t="s">
        <v>25</v>
      </c>
      <c r="F305" s="32" t="s">
        <v>0</v>
      </c>
      <c r="G305" s="31"/>
      <c r="H305" s="31"/>
    </row>
    <row r="306" spans="1:9" ht="33.75" x14ac:dyDescent="0.2">
      <c r="B306" s="28" t="s">
        <v>47</v>
      </c>
      <c r="C306" s="28"/>
      <c r="D306" s="64">
        <v>0</v>
      </c>
      <c r="E306" s="84">
        <v>0</v>
      </c>
      <c r="F306" s="85">
        <f>D306*E306</f>
        <v>0</v>
      </c>
    </row>
    <row r="307" spans="1:9" ht="33.75" x14ac:dyDescent="0.2">
      <c r="B307" s="28" t="s">
        <v>48</v>
      </c>
      <c r="C307" s="28"/>
      <c r="D307" s="64">
        <v>0</v>
      </c>
      <c r="E307" s="84">
        <v>0</v>
      </c>
      <c r="F307" s="85">
        <f>D307*E307</f>
        <v>0</v>
      </c>
    </row>
    <row r="308" spans="1:9" ht="33.75" x14ac:dyDescent="0.2">
      <c r="B308" s="28" t="s">
        <v>50</v>
      </c>
      <c r="C308" s="28"/>
      <c r="D308" s="64">
        <v>0</v>
      </c>
      <c r="E308" s="84">
        <v>0</v>
      </c>
      <c r="F308" s="85">
        <f>D308*E308</f>
        <v>0</v>
      </c>
    </row>
    <row r="309" spans="1:9" x14ac:dyDescent="0.2">
      <c r="B309" s="106"/>
      <c r="C309" s="106"/>
      <c r="D309" s="106"/>
      <c r="E309" s="106"/>
      <c r="F309" s="106"/>
    </row>
    <row r="310" spans="1:9" x14ac:dyDescent="0.2">
      <c r="B310" s="107" t="s">
        <v>109</v>
      </c>
      <c r="C310" s="107"/>
      <c r="D310" s="107"/>
      <c r="E310" s="107"/>
      <c r="F310" s="107"/>
      <c r="G310" s="35"/>
      <c r="H310" s="36"/>
    </row>
    <row r="311" spans="1:9" ht="27" x14ac:dyDescent="0.2">
      <c r="B311" s="37" t="s">
        <v>56</v>
      </c>
      <c r="C311" s="61" t="s">
        <v>87</v>
      </c>
      <c r="D311" s="19" t="s">
        <v>51</v>
      </c>
      <c r="E311" s="43" t="s">
        <v>57</v>
      </c>
      <c r="F311" s="41" t="s">
        <v>55</v>
      </c>
      <c r="G311" s="38" t="s">
        <v>54</v>
      </c>
      <c r="H311" s="42" t="s">
        <v>53</v>
      </c>
      <c r="I311" s="38" t="s">
        <v>88</v>
      </c>
    </row>
    <row r="312" spans="1:9" ht="9.9499999999999993" customHeight="1" x14ac:dyDescent="0.2">
      <c r="A312" s="11">
        <v>127</v>
      </c>
      <c r="B312" s="67"/>
      <c r="C312" s="67">
        <v>1</v>
      </c>
      <c r="D312" s="70">
        <v>0</v>
      </c>
      <c r="E312" s="71">
        <v>0</v>
      </c>
      <c r="F312" s="86">
        <v>0</v>
      </c>
      <c r="G312" s="85">
        <f>IF(E312&gt;18,D312*1.9*2,IF(E312&gt;13,D312*1.6*2,IF(E312&gt;9,D312*1.3*2,IF(E312&gt;4,D312*0.8*2,D312*0.5*2))))</f>
        <v>0</v>
      </c>
      <c r="H312" s="85">
        <f>IF((AND(D312&lt;100,C312&lt;2)),E312*0,IF((AND(C312&lt;2,D312&lt;300)),E312*15,IF(D312&lt;100,0,E312*30*C312)))</f>
        <v>0</v>
      </c>
      <c r="I312" s="85">
        <f>IF(D312&lt;100,0,IF(C312&lt;2,0,IF(D312&lt;300,(C312-1)*E312*45,C312*E312*45)))</f>
        <v>0</v>
      </c>
    </row>
    <row r="313" spans="1:9" ht="9.9499999999999993" customHeight="1" x14ac:dyDescent="0.2">
      <c r="A313" s="11">
        <v>128</v>
      </c>
      <c r="B313" s="67"/>
      <c r="C313" s="67">
        <v>1</v>
      </c>
      <c r="D313" s="70">
        <v>0</v>
      </c>
      <c r="E313" s="71">
        <v>0</v>
      </c>
      <c r="F313" s="86">
        <v>0</v>
      </c>
      <c r="G313" s="85">
        <f t="shared" ref="G313:G353" si="9">IF(E313&gt;18,D313*1.9*2,IF(E313&gt;13,D313*1.6*2,IF(E313&gt;9,D313*1.3*2,IF(E313&gt;4,D313*0.8*2,D313*0.5*2))))</f>
        <v>0</v>
      </c>
      <c r="H313" s="85">
        <f t="shared" ref="H313:H353" si="10">IF((AND(D313&lt;100,C313&lt;2)),E313*0,IF((AND(C313&lt;2,D313&lt;300)),E313*15,IF(D313&lt;100,0,E313*30*C313)))</f>
        <v>0</v>
      </c>
      <c r="I313" s="85">
        <f t="shared" ref="I313:I353" si="11">IF(D313&lt;100,0,IF(C313&lt;2,0,IF(D313&lt;300,(C313-1)*E313*45,C313*E313*45)))</f>
        <v>0</v>
      </c>
    </row>
    <row r="314" spans="1:9" ht="9.9499999999999993" customHeight="1" x14ac:dyDescent="0.2">
      <c r="A314" s="11">
        <v>129</v>
      </c>
      <c r="B314" s="67"/>
      <c r="C314" s="67">
        <v>1</v>
      </c>
      <c r="D314" s="70">
        <v>0</v>
      </c>
      <c r="E314" s="71">
        <v>0</v>
      </c>
      <c r="F314" s="86">
        <v>0</v>
      </c>
      <c r="G314" s="85">
        <f t="shared" si="9"/>
        <v>0</v>
      </c>
      <c r="H314" s="85">
        <f t="shared" si="10"/>
        <v>0</v>
      </c>
      <c r="I314" s="85">
        <f t="shared" si="11"/>
        <v>0</v>
      </c>
    </row>
    <row r="315" spans="1:9" ht="9.9499999999999993" customHeight="1" x14ac:dyDescent="0.2">
      <c r="A315" s="11">
        <v>130</v>
      </c>
      <c r="B315" s="67"/>
      <c r="C315" s="67">
        <v>1</v>
      </c>
      <c r="D315" s="70">
        <v>0</v>
      </c>
      <c r="E315" s="71">
        <v>0</v>
      </c>
      <c r="F315" s="86">
        <v>0</v>
      </c>
      <c r="G315" s="85">
        <f t="shared" si="9"/>
        <v>0</v>
      </c>
      <c r="H315" s="85">
        <f t="shared" si="10"/>
        <v>0</v>
      </c>
      <c r="I315" s="85">
        <f t="shared" si="11"/>
        <v>0</v>
      </c>
    </row>
    <row r="316" spans="1:9" ht="9.9499999999999993" customHeight="1" x14ac:dyDescent="0.2">
      <c r="A316" s="11">
        <v>131</v>
      </c>
      <c r="B316" s="67"/>
      <c r="C316" s="67">
        <v>1</v>
      </c>
      <c r="D316" s="70">
        <v>0</v>
      </c>
      <c r="E316" s="71">
        <v>0</v>
      </c>
      <c r="F316" s="86">
        <v>0</v>
      </c>
      <c r="G316" s="85">
        <f t="shared" si="9"/>
        <v>0</v>
      </c>
      <c r="H316" s="85">
        <f t="shared" si="10"/>
        <v>0</v>
      </c>
      <c r="I316" s="85">
        <f t="shared" si="11"/>
        <v>0</v>
      </c>
    </row>
    <row r="317" spans="1:9" ht="9.9499999999999993" customHeight="1" x14ac:dyDescent="0.2">
      <c r="A317" s="11">
        <v>132</v>
      </c>
      <c r="B317" s="67"/>
      <c r="C317" s="67">
        <v>1</v>
      </c>
      <c r="D317" s="70">
        <v>0</v>
      </c>
      <c r="E317" s="71">
        <v>0</v>
      </c>
      <c r="F317" s="86">
        <v>0</v>
      </c>
      <c r="G317" s="85">
        <f t="shared" si="9"/>
        <v>0</v>
      </c>
      <c r="H317" s="85">
        <f t="shared" si="10"/>
        <v>0</v>
      </c>
      <c r="I317" s="85">
        <f t="shared" si="11"/>
        <v>0</v>
      </c>
    </row>
    <row r="318" spans="1:9" ht="9.9499999999999993" customHeight="1" x14ac:dyDescent="0.2">
      <c r="A318" s="11">
        <v>133</v>
      </c>
      <c r="B318" s="67"/>
      <c r="C318" s="67">
        <v>1</v>
      </c>
      <c r="D318" s="70">
        <v>0</v>
      </c>
      <c r="E318" s="71">
        <v>0</v>
      </c>
      <c r="F318" s="86">
        <v>0</v>
      </c>
      <c r="G318" s="85">
        <f t="shared" si="9"/>
        <v>0</v>
      </c>
      <c r="H318" s="85">
        <f t="shared" si="10"/>
        <v>0</v>
      </c>
      <c r="I318" s="85">
        <f t="shared" si="11"/>
        <v>0</v>
      </c>
    </row>
    <row r="319" spans="1:9" ht="9.9499999999999993" customHeight="1" x14ac:dyDescent="0.2">
      <c r="A319" s="11">
        <v>134</v>
      </c>
      <c r="B319" s="67"/>
      <c r="C319" s="67">
        <v>1</v>
      </c>
      <c r="D319" s="70">
        <v>0</v>
      </c>
      <c r="E319" s="71">
        <v>0</v>
      </c>
      <c r="F319" s="86">
        <v>0</v>
      </c>
      <c r="G319" s="85">
        <f t="shared" si="9"/>
        <v>0</v>
      </c>
      <c r="H319" s="85">
        <f t="shared" si="10"/>
        <v>0</v>
      </c>
      <c r="I319" s="85">
        <f t="shared" si="11"/>
        <v>0</v>
      </c>
    </row>
    <row r="320" spans="1:9" ht="9.9499999999999993" customHeight="1" x14ac:dyDescent="0.2">
      <c r="A320" s="11">
        <v>135</v>
      </c>
      <c r="B320" s="67"/>
      <c r="C320" s="67">
        <v>1</v>
      </c>
      <c r="D320" s="70">
        <v>0</v>
      </c>
      <c r="E320" s="71">
        <v>0</v>
      </c>
      <c r="F320" s="86">
        <v>0</v>
      </c>
      <c r="G320" s="85">
        <f t="shared" si="9"/>
        <v>0</v>
      </c>
      <c r="H320" s="85">
        <f t="shared" si="10"/>
        <v>0</v>
      </c>
      <c r="I320" s="85">
        <f t="shared" si="11"/>
        <v>0</v>
      </c>
    </row>
    <row r="321" spans="1:9" ht="9.9499999999999993" customHeight="1" x14ac:dyDescent="0.2">
      <c r="A321" s="11">
        <v>136</v>
      </c>
      <c r="B321" s="67"/>
      <c r="C321" s="67">
        <v>1</v>
      </c>
      <c r="D321" s="70">
        <v>0</v>
      </c>
      <c r="E321" s="71">
        <v>0</v>
      </c>
      <c r="F321" s="86">
        <v>0</v>
      </c>
      <c r="G321" s="85">
        <f t="shared" si="9"/>
        <v>0</v>
      </c>
      <c r="H321" s="85">
        <f t="shared" si="10"/>
        <v>0</v>
      </c>
      <c r="I321" s="85">
        <f t="shared" si="11"/>
        <v>0</v>
      </c>
    </row>
    <row r="322" spans="1:9" ht="9.9499999999999993" customHeight="1" x14ac:dyDescent="0.2">
      <c r="A322" s="11">
        <v>137</v>
      </c>
      <c r="B322" s="67"/>
      <c r="C322" s="67">
        <v>1</v>
      </c>
      <c r="D322" s="70">
        <v>0</v>
      </c>
      <c r="E322" s="71">
        <v>0</v>
      </c>
      <c r="F322" s="86">
        <v>0</v>
      </c>
      <c r="G322" s="85">
        <f t="shared" si="9"/>
        <v>0</v>
      </c>
      <c r="H322" s="85">
        <f t="shared" si="10"/>
        <v>0</v>
      </c>
      <c r="I322" s="85">
        <f t="shared" si="11"/>
        <v>0</v>
      </c>
    </row>
    <row r="323" spans="1:9" ht="9.9499999999999993" customHeight="1" x14ac:dyDescent="0.2">
      <c r="A323" s="11">
        <v>138</v>
      </c>
      <c r="B323" s="67"/>
      <c r="C323" s="67">
        <v>1</v>
      </c>
      <c r="D323" s="70">
        <v>0</v>
      </c>
      <c r="E323" s="71">
        <v>0</v>
      </c>
      <c r="F323" s="86">
        <v>0</v>
      </c>
      <c r="G323" s="85">
        <f t="shared" si="9"/>
        <v>0</v>
      </c>
      <c r="H323" s="85">
        <f t="shared" si="10"/>
        <v>0</v>
      </c>
      <c r="I323" s="85">
        <f t="shared" si="11"/>
        <v>0</v>
      </c>
    </row>
    <row r="324" spans="1:9" ht="9.9499999999999993" customHeight="1" x14ac:dyDescent="0.2">
      <c r="A324" s="11">
        <v>139</v>
      </c>
      <c r="B324" s="67"/>
      <c r="C324" s="67">
        <v>1</v>
      </c>
      <c r="D324" s="70">
        <v>0</v>
      </c>
      <c r="E324" s="71">
        <v>0</v>
      </c>
      <c r="F324" s="86">
        <v>0</v>
      </c>
      <c r="G324" s="85">
        <f t="shared" si="9"/>
        <v>0</v>
      </c>
      <c r="H324" s="85">
        <f t="shared" si="10"/>
        <v>0</v>
      </c>
      <c r="I324" s="85">
        <f t="shared" si="11"/>
        <v>0</v>
      </c>
    </row>
    <row r="325" spans="1:9" ht="9.9499999999999993" customHeight="1" x14ac:dyDescent="0.2">
      <c r="A325" s="11">
        <v>140</v>
      </c>
      <c r="B325" s="67"/>
      <c r="C325" s="67">
        <v>1</v>
      </c>
      <c r="D325" s="70">
        <v>0</v>
      </c>
      <c r="E325" s="71">
        <v>0</v>
      </c>
      <c r="F325" s="86">
        <v>0</v>
      </c>
      <c r="G325" s="85">
        <f t="shared" si="9"/>
        <v>0</v>
      </c>
      <c r="H325" s="85">
        <f t="shared" si="10"/>
        <v>0</v>
      </c>
      <c r="I325" s="85">
        <f t="shared" si="11"/>
        <v>0</v>
      </c>
    </row>
    <row r="326" spans="1:9" ht="9.9499999999999993" customHeight="1" x14ac:dyDescent="0.2">
      <c r="A326" s="11">
        <v>141</v>
      </c>
      <c r="B326" s="67"/>
      <c r="C326" s="67">
        <v>1</v>
      </c>
      <c r="D326" s="70">
        <v>0</v>
      </c>
      <c r="E326" s="71">
        <v>0</v>
      </c>
      <c r="F326" s="86">
        <v>0</v>
      </c>
      <c r="G326" s="85">
        <f t="shared" si="9"/>
        <v>0</v>
      </c>
      <c r="H326" s="85">
        <f t="shared" si="10"/>
        <v>0</v>
      </c>
      <c r="I326" s="85">
        <f t="shared" si="11"/>
        <v>0</v>
      </c>
    </row>
    <row r="327" spans="1:9" ht="9.9499999999999993" customHeight="1" x14ac:dyDescent="0.2">
      <c r="A327" s="11">
        <v>142</v>
      </c>
      <c r="B327" s="67"/>
      <c r="C327" s="67">
        <v>1</v>
      </c>
      <c r="D327" s="70">
        <v>0</v>
      </c>
      <c r="E327" s="71">
        <v>0</v>
      </c>
      <c r="F327" s="86">
        <v>0</v>
      </c>
      <c r="G327" s="85">
        <f t="shared" si="9"/>
        <v>0</v>
      </c>
      <c r="H327" s="85">
        <f t="shared" si="10"/>
        <v>0</v>
      </c>
      <c r="I327" s="85">
        <f t="shared" si="11"/>
        <v>0</v>
      </c>
    </row>
    <row r="328" spans="1:9" ht="9.9499999999999993" customHeight="1" x14ac:dyDescent="0.2">
      <c r="A328" s="11">
        <v>143</v>
      </c>
      <c r="B328" s="67"/>
      <c r="C328" s="67">
        <v>1</v>
      </c>
      <c r="D328" s="70">
        <v>0</v>
      </c>
      <c r="E328" s="71">
        <v>0</v>
      </c>
      <c r="F328" s="86">
        <v>0</v>
      </c>
      <c r="G328" s="85">
        <f t="shared" si="9"/>
        <v>0</v>
      </c>
      <c r="H328" s="85">
        <f t="shared" si="10"/>
        <v>0</v>
      </c>
      <c r="I328" s="85">
        <f t="shared" si="11"/>
        <v>0</v>
      </c>
    </row>
    <row r="329" spans="1:9" ht="9.9499999999999993" customHeight="1" x14ac:dyDescent="0.2">
      <c r="A329" s="11">
        <v>144</v>
      </c>
      <c r="B329" s="67"/>
      <c r="C329" s="67">
        <v>1</v>
      </c>
      <c r="D329" s="70">
        <v>0</v>
      </c>
      <c r="E329" s="71">
        <v>0</v>
      </c>
      <c r="F329" s="86">
        <v>0</v>
      </c>
      <c r="G329" s="85">
        <f t="shared" si="9"/>
        <v>0</v>
      </c>
      <c r="H329" s="85">
        <f t="shared" si="10"/>
        <v>0</v>
      </c>
      <c r="I329" s="85">
        <f t="shared" si="11"/>
        <v>0</v>
      </c>
    </row>
    <row r="330" spans="1:9" ht="9.9499999999999993" customHeight="1" x14ac:dyDescent="0.2">
      <c r="A330" s="11">
        <v>145</v>
      </c>
      <c r="B330" s="67"/>
      <c r="C330" s="67">
        <v>1</v>
      </c>
      <c r="D330" s="70">
        <v>0</v>
      </c>
      <c r="E330" s="71">
        <v>0</v>
      </c>
      <c r="F330" s="86">
        <v>0</v>
      </c>
      <c r="G330" s="85">
        <f t="shared" si="9"/>
        <v>0</v>
      </c>
      <c r="H330" s="85">
        <f t="shared" si="10"/>
        <v>0</v>
      </c>
      <c r="I330" s="85">
        <f t="shared" si="11"/>
        <v>0</v>
      </c>
    </row>
    <row r="331" spans="1:9" ht="9.9499999999999993" customHeight="1" x14ac:dyDescent="0.2">
      <c r="A331" s="11">
        <v>146</v>
      </c>
      <c r="B331" s="67"/>
      <c r="C331" s="67">
        <v>1</v>
      </c>
      <c r="D331" s="70">
        <v>0</v>
      </c>
      <c r="E331" s="71">
        <v>0</v>
      </c>
      <c r="F331" s="86">
        <v>0</v>
      </c>
      <c r="G331" s="85">
        <f t="shared" si="9"/>
        <v>0</v>
      </c>
      <c r="H331" s="85">
        <f t="shared" si="10"/>
        <v>0</v>
      </c>
      <c r="I331" s="85">
        <f t="shared" si="11"/>
        <v>0</v>
      </c>
    </row>
    <row r="332" spans="1:9" ht="9.9499999999999993" customHeight="1" x14ac:dyDescent="0.2">
      <c r="A332" s="11">
        <v>147</v>
      </c>
      <c r="B332" s="67"/>
      <c r="C332" s="67">
        <v>1</v>
      </c>
      <c r="D332" s="70">
        <v>0</v>
      </c>
      <c r="E332" s="71">
        <v>0</v>
      </c>
      <c r="F332" s="86">
        <v>0</v>
      </c>
      <c r="G332" s="85">
        <f t="shared" si="9"/>
        <v>0</v>
      </c>
      <c r="H332" s="85">
        <f t="shared" si="10"/>
        <v>0</v>
      </c>
      <c r="I332" s="85">
        <f t="shared" si="11"/>
        <v>0</v>
      </c>
    </row>
    <row r="333" spans="1:9" ht="9.9499999999999993" customHeight="1" x14ac:dyDescent="0.2">
      <c r="A333" s="11">
        <v>148</v>
      </c>
      <c r="B333" s="67"/>
      <c r="C333" s="67">
        <v>1</v>
      </c>
      <c r="D333" s="70">
        <v>0</v>
      </c>
      <c r="E333" s="71">
        <v>0</v>
      </c>
      <c r="F333" s="86">
        <v>0</v>
      </c>
      <c r="G333" s="85">
        <f t="shared" si="9"/>
        <v>0</v>
      </c>
      <c r="H333" s="85">
        <f t="shared" si="10"/>
        <v>0</v>
      </c>
      <c r="I333" s="85">
        <f t="shared" si="11"/>
        <v>0</v>
      </c>
    </row>
    <row r="334" spans="1:9" ht="9.9499999999999993" customHeight="1" x14ac:dyDescent="0.2">
      <c r="A334" s="11">
        <v>149</v>
      </c>
      <c r="B334" s="67"/>
      <c r="C334" s="67">
        <v>1</v>
      </c>
      <c r="D334" s="70">
        <v>0</v>
      </c>
      <c r="E334" s="71">
        <v>0</v>
      </c>
      <c r="F334" s="86">
        <v>0</v>
      </c>
      <c r="G334" s="85">
        <f t="shared" si="9"/>
        <v>0</v>
      </c>
      <c r="H334" s="85">
        <f t="shared" si="10"/>
        <v>0</v>
      </c>
      <c r="I334" s="85">
        <f t="shared" si="11"/>
        <v>0</v>
      </c>
    </row>
    <row r="335" spans="1:9" ht="9.9499999999999993" customHeight="1" x14ac:dyDescent="0.2">
      <c r="A335" s="11">
        <v>150</v>
      </c>
      <c r="B335" s="67"/>
      <c r="C335" s="67">
        <v>1</v>
      </c>
      <c r="D335" s="70">
        <v>0</v>
      </c>
      <c r="E335" s="71">
        <v>0</v>
      </c>
      <c r="F335" s="86">
        <v>0</v>
      </c>
      <c r="G335" s="85">
        <f t="shared" si="9"/>
        <v>0</v>
      </c>
      <c r="H335" s="85">
        <f t="shared" si="10"/>
        <v>0</v>
      </c>
      <c r="I335" s="85">
        <f t="shared" si="11"/>
        <v>0</v>
      </c>
    </row>
    <row r="336" spans="1:9" ht="9.9499999999999993" customHeight="1" x14ac:dyDescent="0.2">
      <c r="A336" s="11">
        <v>151</v>
      </c>
      <c r="B336" s="67"/>
      <c r="C336" s="67">
        <v>1</v>
      </c>
      <c r="D336" s="70">
        <v>0</v>
      </c>
      <c r="E336" s="71">
        <v>0</v>
      </c>
      <c r="F336" s="86">
        <v>0</v>
      </c>
      <c r="G336" s="85">
        <f t="shared" si="9"/>
        <v>0</v>
      </c>
      <c r="H336" s="85">
        <f t="shared" si="10"/>
        <v>0</v>
      </c>
      <c r="I336" s="85">
        <f t="shared" si="11"/>
        <v>0</v>
      </c>
    </row>
    <row r="337" spans="1:9" ht="9.9499999999999993" customHeight="1" x14ac:dyDescent="0.2">
      <c r="A337" s="11">
        <v>152</v>
      </c>
      <c r="B337" s="67"/>
      <c r="C337" s="67">
        <v>1</v>
      </c>
      <c r="D337" s="70">
        <v>0</v>
      </c>
      <c r="E337" s="71">
        <v>0</v>
      </c>
      <c r="F337" s="86">
        <v>0</v>
      </c>
      <c r="G337" s="85">
        <f t="shared" si="9"/>
        <v>0</v>
      </c>
      <c r="H337" s="85">
        <f t="shared" si="10"/>
        <v>0</v>
      </c>
      <c r="I337" s="85">
        <f t="shared" si="11"/>
        <v>0</v>
      </c>
    </row>
    <row r="338" spans="1:9" ht="9.9499999999999993" customHeight="1" x14ac:dyDescent="0.2">
      <c r="A338" s="11">
        <v>153</v>
      </c>
      <c r="B338" s="67"/>
      <c r="C338" s="67">
        <v>1</v>
      </c>
      <c r="D338" s="70">
        <v>0</v>
      </c>
      <c r="E338" s="71">
        <v>0</v>
      </c>
      <c r="F338" s="86">
        <v>0</v>
      </c>
      <c r="G338" s="85">
        <f t="shared" si="9"/>
        <v>0</v>
      </c>
      <c r="H338" s="85">
        <f t="shared" si="10"/>
        <v>0</v>
      </c>
      <c r="I338" s="85">
        <f t="shared" si="11"/>
        <v>0</v>
      </c>
    </row>
    <row r="339" spans="1:9" ht="9.9499999999999993" customHeight="1" x14ac:dyDescent="0.2">
      <c r="A339" s="11">
        <v>154</v>
      </c>
      <c r="B339" s="67"/>
      <c r="C339" s="67">
        <v>1</v>
      </c>
      <c r="D339" s="70">
        <v>0</v>
      </c>
      <c r="E339" s="71">
        <v>0</v>
      </c>
      <c r="F339" s="86">
        <v>0</v>
      </c>
      <c r="G339" s="85">
        <f t="shared" si="9"/>
        <v>0</v>
      </c>
      <c r="H339" s="85">
        <f t="shared" si="10"/>
        <v>0</v>
      </c>
      <c r="I339" s="85">
        <f t="shared" si="11"/>
        <v>0</v>
      </c>
    </row>
    <row r="340" spans="1:9" ht="9.9499999999999993" customHeight="1" x14ac:dyDescent="0.2">
      <c r="A340" s="11">
        <v>155</v>
      </c>
      <c r="B340" s="67"/>
      <c r="C340" s="67">
        <v>1</v>
      </c>
      <c r="D340" s="70">
        <v>0</v>
      </c>
      <c r="E340" s="71">
        <v>0</v>
      </c>
      <c r="F340" s="86">
        <v>0</v>
      </c>
      <c r="G340" s="85">
        <f t="shared" si="9"/>
        <v>0</v>
      </c>
      <c r="H340" s="85">
        <f t="shared" si="10"/>
        <v>0</v>
      </c>
      <c r="I340" s="85">
        <f t="shared" si="11"/>
        <v>0</v>
      </c>
    </row>
    <row r="341" spans="1:9" ht="9.9499999999999993" customHeight="1" x14ac:dyDescent="0.2">
      <c r="A341" s="11">
        <v>156</v>
      </c>
      <c r="B341" s="67"/>
      <c r="C341" s="67">
        <v>1</v>
      </c>
      <c r="D341" s="70">
        <v>0</v>
      </c>
      <c r="E341" s="71">
        <v>0</v>
      </c>
      <c r="F341" s="86">
        <v>0</v>
      </c>
      <c r="G341" s="85">
        <f t="shared" si="9"/>
        <v>0</v>
      </c>
      <c r="H341" s="85">
        <f t="shared" si="10"/>
        <v>0</v>
      </c>
      <c r="I341" s="85">
        <f t="shared" si="11"/>
        <v>0</v>
      </c>
    </row>
    <row r="342" spans="1:9" ht="9.9499999999999993" customHeight="1" x14ac:dyDescent="0.2">
      <c r="A342" s="11">
        <v>157</v>
      </c>
      <c r="B342" s="67"/>
      <c r="C342" s="67">
        <v>1</v>
      </c>
      <c r="D342" s="70">
        <v>0</v>
      </c>
      <c r="E342" s="71">
        <v>0</v>
      </c>
      <c r="F342" s="86">
        <v>0</v>
      </c>
      <c r="G342" s="85">
        <f t="shared" si="9"/>
        <v>0</v>
      </c>
      <c r="H342" s="85">
        <f t="shared" si="10"/>
        <v>0</v>
      </c>
      <c r="I342" s="85">
        <f t="shared" si="11"/>
        <v>0</v>
      </c>
    </row>
    <row r="343" spans="1:9" ht="9.9499999999999993" customHeight="1" x14ac:dyDescent="0.2">
      <c r="A343" s="11">
        <v>158</v>
      </c>
      <c r="B343" s="67"/>
      <c r="C343" s="67">
        <v>1</v>
      </c>
      <c r="D343" s="70">
        <v>0</v>
      </c>
      <c r="E343" s="71">
        <v>0</v>
      </c>
      <c r="F343" s="86">
        <v>0</v>
      </c>
      <c r="G343" s="85">
        <f t="shared" si="9"/>
        <v>0</v>
      </c>
      <c r="H343" s="85">
        <f t="shared" si="10"/>
        <v>0</v>
      </c>
      <c r="I343" s="85">
        <f t="shared" si="11"/>
        <v>0</v>
      </c>
    </row>
    <row r="344" spans="1:9" ht="9.9499999999999993" customHeight="1" x14ac:dyDescent="0.2">
      <c r="A344" s="11">
        <v>159</v>
      </c>
      <c r="B344" s="67"/>
      <c r="C344" s="67">
        <v>1</v>
      </c>
      <c r="D344" s="70">
        <v>0</v>
      </c>
      <c r="E344" s="71">
        <v>0</v>
      </c>
      <c r="F344" s="86">
        <v>0</v>
      </c>
      <c r="G344" s="85">
        <f t="shared" si="9"/>
        <v>0</v>
      </c>
      <c r="H344" s="85">
        <f t="shared" si="10"/>
        <v>0</v>
      </c>
      <c r="I344" s="85">
        <f t="shared" si="11"/>
        <v>0</v>
      </c>
    </row>
    <row r="345" spans="1:9" ht="9.9499999999999993" customHeight="1" x14ac:dyDescent="0.2">
      <c r="A345" s="11">
        <v>160</v>
      </c>
      <c r="B345" s="67"/>
      <c r="C345" s="67">
        <v>1</v>
      </c>
      <c r="D345" s="70">
        <v>0</v>
      </c>
      <c r="E345" s="71">
        <v>0</v>
      </c>
      <c r="F345" s="86">
        <v>0</v>
      </c>
      <c r="G345" s="85">
        <f t="shared" si="9"/>
        <v>0</v>
      </c>
      <c r="H345" s="85">
        <f t="shared" si="10"/>
        <v>0</v>
      </c>
      <c r="I345" s="85">
        <f t="shared" si="11"/>
        <v>0</v>
      </c>
    </row>
    <row r="346" spans="1:9" ht="9.9499999999999993" customHeight="1" x14ac:dyDescent="0.2">
      <c r="A346" s="11">
        <v>161</v>
      </c>
      <c r="B346" s="67"/>
      <c r="C346" s="67">
        <v>1</v>
      </c>
      <c r="D346" s="70">
        <v>0</v>
      </c>
      <c r="E346" s="71">
        <v>0</v>
      </c>
      <c r="F346" s="86">
        <v>0</v>
      </c>
      <c r="G346" s="85">
        <f t="shared" si="9"/>
        <v>0</v>
      </c>
      <c r="H346" s="85">
        <f t="shared" si="10"/>
        <v>0</v>
      </c>
      <c r="I346" s="85">
        <f t="shared" si="11"/>
        <v>0</v>
      </c>
    </row>
    <row r="347" spans="1:9" ht="9.9499999999999993" customHeight="1" x14ac:dyDescent="0.2">
      <c r="A347" s="11">
        <v>162</v>
      </c>
      <c r="B347" s="67"/>
      <c r="C347" s="67">
        <v>1</v>
      </c>
      <c r="D347" s="70">
        <v>0</v>
      </c>
      <c r="E347" s="71">
        <v>0</v>
      </c>
      <c r="F347" s="86">
        <v>0</v>
      </c>
      <c r="G347" s="85">
        <f t="shared" si="9"/>
        <v>0</v>
      </c>
      <c r="H347" s="85">
        <f t="shared" si="10"/>
        <v>0</v>
      </c>
      <c r="I347" s="85">
        <f t="shared" si="11"/>
        <v>0</v>
      </c>
    </row>
    <row r="348" spans="1:9" ht="9.9499999999999993" customHeight="1" x14ac:dyDescent="0.2">
      <c r="A348" s="11">
        <v>163</v>
      </c>
      <c r="B348" s="67"/>
      <c r="C348" s="67">
        <v>1</v>
      </c>
      <c r="D348" s="70">
        <v>0</v>
      </c>
      <c r="E348" s="71">
        <v>0</v>
      </c>
      <c r="F348" s="86">
        <v>0</v>
      </c>
      <c r="G348" s="85">
        <f t="shared" si="9"/>
        <v>0</v>
      </c>
      <c r="H348" s="85">
        <f t="shared" si="10"/>
        <v>0</v>
      </c>
      <c r="I348" s="85">
        <f t="shared" si="11"/>
        <v>0</v>
      </c>
    </row>
    <row r="349" spans="1:9" ht="9.9499999999999993" customHeight="1" x14ac:dyDescent="0.2">
      <c r="A349" s="11">
        <v>164</v>
      </c>
      <c r="B349" s="67"/>
      <c r="C349" s="67">
        <v>1</v>
      </c>
      <c r="D349" s="70">
        <v>0</v>
      </c>
      <c r="E349" s="71">
        <v>0</v>
      </c>
      <c r="F349" s="86">
        <v>0</v>
      </c>
      <c r="G349" s="85">
        <f t="shared" si="9"/>
        <v>0</v>
      </c>
      <c r="H349" s="85">
        <f t="shared" si="10"/>
        <v>0</v>
      </c>
      <c r="I349" s="85">
        <f t="shared" si="11"/>
        <v>0</v>
      </c>
    </row>
    <row r="350" spans="1:9" ht="9.9499999999999993" customHeight="1" x14ac:dyDescent="0.2">
      <c r="A350" s="11">
        <v>165</v>
      </c>
      <c r="B350" s="67"/>
      <c r="C350" s="67">
        <v>1</v>
      </c>
      <c r="D350" s="70">
        <v>0</v>
      </c>
      <c r="E350" s="71">
        <v>0</v>
      </c>
      <c r="F350" s="86">
        <v>0</v>
      </c>
      <c r="G350" s="85">
        <f t="shared" si="9"/>
        <v>0</v>
      </c>
      <c r="H350" s="85">
        <f t="shared" si="10"/>
        <v>0</v>
      </c>
      <c r="I350" s="85">
        <f t="shared" si="11"/>
        <v>0</v>
      </c>
    </row>
    <row r="351" spans="1:9" ht="9.9499999999999993" customHeight="1" x14ac:dyDescent="0.2">
      <c r="A351" s="11">
        <v>166</v>
      </c>
      <c r="B351" s="67"/>
      <c r="C351" s="67">
        <v>1</v>
      </c>
      <c r="D351" s="70">
        <v>0</v>
      </c>
      <c r="E351" s="71">
        <v>0</v>
      </c>
      <c r="F351" s="86">
        <v>0</v>
      </c>
      <c r="G351" s="85">
        <f t="shared" si="9"/>
        <v>0</v>
      </c>
      <c r="H351" s="85">
        <f t="shared" si="10"/>
        <v>0</v>
      </c>
      <c r="I351" s="85">
        <f t="shared" si="11"/>
        <v>0</v>
      </c>
    </row>
    <row r="352" spans="1:9" ht="9.9499999999999993" customHeight="1" x14ac:dyDescent="0.2">
      <c r="A352" s="11">
        <v>167</v>
      </c>
      <c r="B352" s="67"/>
      <c r="C352" s="67">
        <v>1</v>
      </c>
      <c r="D352" s="70">
        <v>0</v>
      </c>
      <c r="E352" s="71">
        <v>0</v>
      </c>
      <c r="F352" s="86">
        <v>0</v>
      </c>
      <c r="G352" s="85">
        <f t="shared" si="9"/>
        <v>0</v>
      </c>
      <c r="H352" s="85">
        <f t="shared" si="10"/>
        <v>0</v>
      </c>
      <c r="I352" s="85">
        <f t="shared" si="11"/>
        <v>0</v>
      </c>
    </row>
    <row r="353" spans="1:9" ht="9.9499999999999993" customHeight="1" x14ac:dyDescent="0.2">
      <c r="A353" s="11">
        <v>168</v>
      </c>
      <c r="B353" s="67"/>
      <c r="C353" s="67">
        <v>1</v>
      </c>
      <c r="D353" s="70">
        <v>0</v>
      </c>
      <c r="E353" s="71">
        <v>0</v>
      </c>
      <c r="F353" s="86">
        <v>0</v>
      </c>
      <c r="G353" s="85">
        <f t="shared" si="9"/>
        <v>0</v>
      </c>
      <c r="H353" s="85">
        <f t="shared" si="10"/>
        <v>0</v>
      </c>
      <c r="I353" s="85">
        <f t="shared" si="11"/>
        <v>0</v>
      </c>
    </row>
    <row r="354" spans="1:9" x14ac:dyDescent="0.2">
      <c r="B354" s="92" t="s">
        <v>0</v>
      </c>
      <c r="C354" s="92"/>
      <c r="D354" s="92"/>
      <c r="E354" s="92"/>
      <c r="F354" s="39">
        <f>SUM(F312:F353)</f>
        <v>0</v>
      </c>
      <c r="G354" s="88">
        <f>SUM(G312:G353)</f>
        <v>0</v>
      </c>
      <c r="H354" s="88">
        <f>SUM(H312:H353)</f>
        <v>0</v>
      </c>
      <c r="I354" s="88">
        <f>SUM(I312:I353)</f>
        <v>0</v>
      </c>
    </row>
    <row r="355" spans="1:9" x14ac:dyDescent="0.2">
      <c r="B355" s="92" t="s">
        <v>90</v>
      </c>
      <c r="C355" s="92"/>
      <c r="D355" s="92"/>
      <c r="E355" s="92"/>
      <c r="F355" s="93">
        <f>F354+G354+H354+I354</f>
        <v>0</v>
      </c>
      <c r="G355" s="93"/>
      <c r="H355" s="93"/>
    </row>
    <row r="356" spans="1:9" ht="15" x14ac:dyDescent="0.2">
      <c r="B356" s="40" t="s">
        <v>52</v>
      </c>
      <c r="C356" s="40"/>
      <c r="D356" s="98">
        <f>D300</f>
        <v>0</v>
      </c>
      <c r="E356" s="99"/>
      <c r="F356" s="100">
        <f>D301+D302+D303+F306+F307+F308+F355</f>
        <v>0</v>
      </c>
      <c r="G356" s="100"/>
      <c r="H356" s="100"/>
    </row>
    <row r="357" spans="1:9" x14ac:dyDescent="0.2">
      <c r="E357" s="33"/>
      <c r="F357" s="34"/>
      <c r="G357" s="97" t="s">
        <v>83</v>
      </c>
      <c r="H357" s="97"/>
    </row>
    <row r="358" spans="1:9" x14ac:dyDescent="0.2">
      <c r="B358" s="27" t="s">
        <v>61</v>
      </c>
      <c r="C358" s="27"/>
      <c r="D358" s="94">
        <f>B105</f>
        <v>0</v>
      </c>
      <c r="E358" s="94"/>
      <c r="F358" s="94"/>
      <c r="G358" s="23"/>
      <c r="H358" s="24"/>
    </row>
    <row r="359" spans="1:9" x14ac:dyDescent="0.2">
      <c r="B359" s="26" t="s">
        <v>44</v>
      </c>
      <c r="C359" s="59"/>
      <c r="D359" s="101">
        <v>0</v>
      </c>
      <c r="E359" s="102"/>
    </row>
    <row r="360" spans="1:9" x14ac:dyDescent="0.2">
      <c r="B360" s="18" t="s">
        <v>45</v>
      </c>
      <c r="C360" s="60"/>
      <c r="D360" s="101">
        <v>0</v>
      </c>
      <c r="E360" s="102"/>
    </row>
    <row r="361" spans="1:9" ht="33.75" x14ac:dyDescent="0.2">
      <c r="B361" s="28" t="s">
        <v>108</v>
      </c>
      <c r="C361" s="28"/>
      <c r="D361" s="101">
        <v>0</v>
      </c>
      <c r="E361" s="102"/>
      <c r="F361" s="95" t="s">
        <v>46</v>
      </c>
      <c r="G361" s="96"/>
      <c r="H361" s="96"/>
    </row>
    <row r="362" spans="1:9" x14ac:dyDescent="0.2">
      <c r="B362" s="103"/>
      <c r="C362" s="104"/>
      <c r="D362" s="104"/>
      <c r="E362" s="104"/>
      <c r="F362" s="105"/>
      <c r="G362" s="31"/>
      <c r="H362" s="31"/>
    </row>
    <row r="363" spans="1:9" x14ac:dyDescent="0.2">
      <c r="B363" s="28"/>
      <c r="C363" s="28"/>
      <c r="D363" s="30" t="s">
        <v>49</v>
      </c>
      <c r="E363" s="29" t="s">
        <v>25</v>
      </c>
      <c r="F363" s="32" t="s">
        <v>0</v>
      </c>
      <c r="G363" s="31"/>
      <c r="H363" s="31"/>
    </row>
    <row r="364" spans="1:9" ht="33.75" x14ac:dyDescent="0.2">
      <c r="B364" s="28" t="s">
        <v>47</v>
      </c>
      <c r="C364" s="28"/>
      <c r="D364" s="64">
        <v>0</v>
      </c>
      <c r="E364" s="84">
        <v>0</v>
      </c>
      <c r="F364" s="85">
        <f>D364*E364</f>
        <v>0</v>
      </c>
    </row>
    <row r="365" spans="1:9" ht="33.75" x14ac:dyDescent="0.2">
      <c r="B365" s="28" t="s">
        <v>48</v>
      </c>
      <c r="C365" s="28"/>
      <c r="D365" s="64">
        <v>0</v>
      </c>
      <c r="E365" s="84">
        <v>0</v>
      </c>
      <c r="F365" s="85">
        <f>D365*E365</f>
        <v>0</v>
      </c>
    </row>
    <row r="366" spans="1:9" ht="33.75" x14ac:dyDescent="0.2">
      <c r="B366" s="28" t="s">
        <v>50</v>
      </c>
      <c r="C366" s="28"/>
      <c r="D366" s="64">
        <v>0</v>
      </c>
      <c r="E366" s="84">
        <v>0</v>
      </c>
      <c r="F366" s="85">
        <f>D366*E366</f>
        <v>0</v>
      </c>
    </row>
    <row r="367" spans="1:9" x14ac:dyDescent="0.2">
      <c r="B367" s="106"/>
      <c r="C367" s="106"/>
      <c r="D367" s="106"/>
      <c r="E367" s="106"/>
      <c r="F367" s="106"/>
    </row>
    <row r="368" spans="1:9" x14ac:dyDescent="0.2">
      <c r="B368" s="107" t="s">
        <v>109</v>
      </c>
      <c r="C368" s="107"/>
      <c r="D368" s="107"/>
      <c r="E368" s="107"/>
      <c r="F368" s="107"/>
      <c r="G368" s="35"/>
      <c r="H368" s="36"/>
    </row>
    <row r="369" spans="1:9" ht="27" x14ac:dyDescent="0.2">
      <c r="B369" s="37" t="s">
        <v>56</v>
      </c>
      <c r="C369" s="61" t="s">
        <v>87</v>
      </c>
      <c r="D369" s="19" t="s">
        <v>51</v>
      </c>
      <c r="E369" s="43" t="s">
        <v>57</v>
      </c>
      <c r="F369" s="41" t="s">
        <v>55</v>
      </c>
      <c r="G369" s="38" t="s">
        <v>54</v>
      </c>
      <c r="H369" s="42" t="s">
        <v>53</v>
      </c>
      <c r="I369" s="38" t="s">
        <v>88</v>
      </c>
    </row>
    <row r="370" spans="1:9" ht="9.9499999999999993" customHeight="1" x14ac:dyDescent="0.2">
      <c r="A370" s="11">
        <v>169</v>
      </c>
      <c r="B370" s="67"/>
      <c r="C370" s="67">
        <v>1</v>
      </c>
      <c r="D370" s="70">
        <v>0</v>
      </c>
      <c r="E370" s="71">
        <v>0</v>
      </c>
      <c r="F370" s="86">
        <v>0</v>
      </c>
      <c r="G370" s="85">
        <f>IF(E370&gt;18,D370*1.9*2,IF(E370&gt;13,D370*1.6*2,IF(E370&gt;9,D370*1.3*2,IF(E370&gt;4,D370*0.8*2,D370*0.5*2))))</f>
        <v>0</v>
      </c>
      <c r="H370" s="85">
        <f>IF((AND(D370&lt;100,C370&lt;2)),E370*0,IF((AND(C370&lt;2,D370&lt;300)),E370*15,IF(D370&lt;100,0,E370*30*C370)))</f>
        <v>0</v>
      </c>
      <c r="I370" s="85">
        <f>IF(D370&lt;100,0,IF(C370&lt;2,0,IF(D370&lt;300,(C370-1)*E370*45,C370*E370*45)))</f>
        <v>0</v>
      </c>
    </row>
    <row r="371" spans="1:9" ht="9.9499999999999993" customHeight="1" x14ac:dyDescent="0.2">
      <c r="A371" s="11">
        <v>170</v>
      </c>
      <c r="B371" s="67"/>
      <c r="C371" s="67">
        <v>1</v>
      </c>
      <c r="D371" s="70">
        <v>0</v>
      </c>
      <c r="E371" s="71">
        <v>0</v>
      </c>
      <c r="F371" s="86">
        <v>0</v>
      </c>
      <c r="G371" s="85">
        <f t="shared" ref="G371:G411" si="12">IF(E371&gt;18,D371*1.9*2,IF(E371&gt;13,D371*1.6*2,IF(E371&gt;9,D371*1.3*2,IF(E371&gt;4,D371*0.8*2,D371*0.5*2))))</f>
        <v>0</v>
      </c>
      <c r="H371" s="85">
        <f t="shared" ref="H371:H411" si="13">IF((AND(D371&lt;100,C371&lt;2)),E371*0,IF((AND(C371&lt;2,D371&lt;300)),E371*15,IF(D371&lt;100,0,E371*30*C371)))</f>
        <v>0</v>
      </c>
      <c r="I371" s="85">
        <f t="shared" ref="I371:I411" si="14">IF(D371&lt;100,0,IF(C371&lt;2,0,IF(D371&lt;300,(C371-1)*E371*45,C371*E371*45)))</f>
        <v>0</v>
      </c>
    </row>
    <row r="372" spans="1:9" ht="9.9499999999999993" customHeight="1" x14ac:dyDescent="0.2">
      <c r="A372" s="11">
        <v>171</v>
      </c>
      <c r="B372" s="67"/>
      <c r="C372" s="67">
        <v>1</v>
      </c>
      <c r="D372" s="70">
        <v>0</v>
      </c>
      <c r="E372" s="71">
        <v>0</v>
      </c>
      <c r="F372" s="86">
        <v>0</v>
      </c>
      <c r="G372" s="85">
        <f t="shared" si="12"/>
        <v>0</v>
      </c>
      <c r="H372" s="85">
        <f t="shared" si="13"/>
        <v>0</v>
      </c>
      <c r="I372" s="85">
        <f t="shared" si="14"/>
        <v>0</v>
      </c>
    </row>
    <row r="373" spans="1:9" ht="9.9499999999999993" customHeight="1" x14ac:dyDescent="0.2">
      <c r="A373" s="11">
        <v>172</v>
      </c>
      <c r="B373" s="67"/>
      <c r="C373" s="67">
        <v>1</v>
      </c>
      <c r="D373" s="70">
        <v>0</v>
      </c>
      <c r="E373" s="71">
        <v>0</v>
      </c>
      <c r="F373" s="86">
        <v>0</v>
      </c>
      <c r="G373" s="85">
        <f t="shared" si="12"/>
        <v>0</v>
      </c>
      <c r="H373" s="85">
        <f t="shared" si="13"/>
        <v>0</v>
      </c>
      <c r="I373" s="85">
        <f t="shared" si="14"/>
        <v>0</v>
      </c>
    </row>
    <row r="374" spans="1:9" ht="9.9499999999999993" customHeight="1" x14ac:dyDescent="0.2">
      <c r="A374" s="11">
        <v>173</v>
      </c>
      <c r="B374" s="67"/>
      <c r="C374" s="67">
        <v>1</v>
      </c>
      <c r="D374" s="70">
        <v>0</v>
      </c>
      <c r="E374" s="71">
        <v>0</v>
      </c>
      <c r="F374" s="86">
        <v>0</v>
      </c>
      <c r="G374" s="85">
        <f t="shared" si="12"/>
        <v>0</v>
      </c>
      <c r="H374" s="85">
        <f t="shared" si="13"/>
        <v>0</v>
      </c>
      <c r="I374" s="85">
        <f t="shared" si="14"/>
        <v>0</v>
      </c>
    </row>
    <row r="375" spans="1:9" ht="9.9499999999999993" customHeight="1" x14ac:dyDescent="0.2">
      <c r="A375" s="11">
        <v>174</v>
      </c>
      <c r="B375" s="67"/>
      <c r="C375" s="67">
        <v>1</v>
      </c>
      <c r="D375" s="70">
        <v>0</v>
      </c>
      <c r="E375" s="71">
        <v>0</v>
      </c>
      <c r="F375" s="86">
        <v>0</v>
      </c>
      <c r="G375" s="85">
        <f t="shared" si="12"/>
        <v>0</v>
      </c>
      <c r="H375" s="85">
        <f t="shared" si="13"/>
        <v>0</v>
      </c>
      <c r="I375" s="85">
        <f t="shared" si="14"/>
        <v>0</v>
      </c>
    </row>
    <row r="376" spans="1:9" ht="9.9499999999999993" customHeight="1" x14ac:dyDescent="0.2">
      <c r="A376" s="11">
        <v>175</v>
      </c>
      <c r="B376" s="67"/>
      <c r="C376" s="67">
        <v>1</v>
      </c>
      <c r="D376" s="70">
        <v>0</v>
      </c>
      <c r="E376" s="71">
        <v>0</v>
      </c>
      <c r="F376" s="86">
        <v>0</v>
      </c>
      <c r="G376" s="85">
        <f t="shared" si="12"/>
        <v>0</v>
      </c>
      <c r="H376" s="85">
        <f t="shared" si="13"/>
        <v>0</v>
      </c>
      <c r="I376" s="85">
        <f t="shared" si="14"/>
        <v>0</v>
      </c>
    </row>
    <row r="377" spans="1:9" ht="9.9499999999999993" customHeight="1" x14ac:dyDescent="0.2">
      <c r="A377" s="11">
        <v>176</v>
      </c>
      <c r="B377" s="67"/>
      <c r="C377" s="67">
        <v>1</v>
      </c>
      <c r="D377" s="70">
        <v>0</v>
      </c>
      <c r="E377" s="71">
        <v>0</v>
      </c>
      <c r="F377" s="86">
        <v>0</v>
      </c>
      <c r="G377" s="85">
        <f t="shared" si="12"/>
        <v>0</v>
      </c>
      <c r="H377" s="85">
        <f t="shared" si="13"/>
        <v>0</v>
      </c>
      <c r="I377" s="85">
        <f t="shared" si="14"/>
        <v>0</v>
      </c>
    </row>
    <row r="378" spans="1:9" ht="9.9499999999999993" customHeight="1" x14ac:dyDescent="0.2">
      <c r="A378" s="11">
        <v>177</v>
      </c>
      <c r="B378" s="67"/>
      <c r="C378" s="67">
        <v>1</v>
      </c>
      <c r="D378" s="70">
        <v>0</v>
      </c>
      <c r="E378" s="71">
        <v>0</v>
      </c>
      <c r="F378" s="86">
        <v>0</v>
      </c>
      <c r="G378" s="85">
        <f t="shared" si="12"/>
        <v>0</v>
      </c>
      <c r="H378" s="85">
        <f t="shared" si="13"/>
        <v>0</v>
      </c>
      <c r="I378" s="85">
        <f t="shared" si="14"/>
        <v>0</v>
      </c>
    </row>
    <row r="379" spans="1:9" ht="9.9499999999999993" customHeight="1" x14ac:dyDescent="0.2">
      <c r="A379" s="11">
        <v>178</v>
      </c>
      <c r="B379" s="67"/>
      <c r="C379" s="67">
        <v>1</v>
      </c>
      <c r="D379" s="70">
        <v>0</v>
      </c>
      <c r="E379" s="71">
        <v>0</v>
      </c>
      <c r="F379" s="86">
        <v>0</v>
      </c>
      <c r="G379" s="85">
        <f t="shared" si="12"/>
        <v>0</v>
      </c>
      <c r="H379" s="85">
        <f t="shared" si="13"/>
        <v>0</v>
      </c>
      <c r="I379" s="85">
        <f t="shared" si="14"/>
        <v>0</v>
      </c>
    </row>
    <row r="380" spans="1:9" ht="9.9499999999999993" customHeight="1" x14ac:dyDescent="0.2">
      <c r="A380" s="11">
        <v>179</v>
      </c>
      <c r="B380" s="67"/>
      <c r="C380" s="67">
        <v>1</v>
      </c>
      <c r="D380" s="70">
        <v>0</v>
      </c>
      <c r="E380" s="71">
        <v>0</v>
      </c>
      <c r="F380" s="86">
        <v>0</v>
      </c>
      <c r="G380" s="85">
        <f t="shared" si="12"/>
        <v>0</v>
      </c>
      <c r="H380" s="85">
        <f t="shared" si="13"/>
        <v>0</v>
      </c>
      <c r="I380" s="85">
        <f t="shared" si="14"/>
        <v>0</v>
      </c>
    </row>
    <row r="381" spans="1:9" ht="9.9499999999999993" customHeight="1" x14ac:dyDescent="0.2">
      <c r="A381" s="11">
        <v>180</v>
      </c>
      <c r="B381" s="67"/>
      <c r="C381" s="67">
        <v>1</v>
      </c>
      <c r="D381" s="70">
        <v>0</v>
      </c>
      <c r="E381" s="71">
        <v>0</v>
      </c>
      <c r="F381" s="86">
        <v>0</v>
      </c>
      <c r="G381" s="85">
        <f t="shared" si="12"/>
        <v>0</v>
      </c>
      <c r="H381" s="85">
        <f t="shared" si="13"/>
        <v>0</v>
      </c>
      <c r="I381" s="85">
        <f t="shared" si="14"/>
        <v>0</v>
      </c>
    </row>
    <row r="382" spans="1:9" ht="9.9499999999999993" customHeight="1" x14ac:dyDescent="0.2">
      <c r="A382" s="11">
        <v>181</v>
      </c>
      <c r="B382" s="67"/>
      <c r="C382" s="67">
        <v>1</v>
      </c>
      <c r="D382" s="70">
        <v>0</v>
      </c>
      <c r="E382" s="71">
        <v>0</v>
      </c>
      <c r="F382" s="86">
        <v>0</v>
      </c>
      <c r="G382" s="85">
        <f t="shared" si="12"/>
        <v>0</v>
      </c>
      <c r="H382" s="85">
        <f t="shared" si="13"/>
        <v>0</v>
      </c>
      <c r="I382" s="85">
        <f t="shared" si="14"/>
        <v>0</v>
      </c>
    </row>
    <row r="383" spans="1:9" ht="9.9499999999999993" customHeight="1" x14ac:dyDescent="0.2">
      <c r="A383" s="11">
        <v>182</v>
      </c>
      <c r="B383" s="67"/>
      <c r="C383" s="67">
        <v>1</v>
      </c>
      <c r="D383" s="70">
        <v>0</v>
      </c>
      <c r="E383" s="71">
        <v>0</v>
      </c>
      <c r="F383" s="86">
        <v>0</v>
      </c>
      <c r="G383" s="85">
        <f t="shared" si="12"/>
        <v>0</v>
      </c>
      <c r="H383" s="85">
        <f t="shared" si="13"/>
        <v>0</v>
      </c>
      <c r="I383" s="85">
        <f t="shared" si="14"/>
        <v>0</v>
      </c>
    </row>
    <row r="384" spans="1:9" ht="9.9499999999999993" customHeight="1" x14ac:dyDescent="0.2">
      <c r="A384" s="11">
        <v>183</v>
      </c>
      <c r="B384" s="67"/>
      <c r="C384" s="67">
        <v>1</v>
      </c>
      <c r="D384" s="70">
        <v>0</v>
      </c>
      <c r="E384" s="71">
        <v>0</v>
      </c>
      <c r="F384" s="86">
        <v>0</v>
      </c>
      <c r="G384" s="85">
        <f t="shared" si="12"/>
        <v>0</v>
      </c>
      <c r="H384" s="85">
        <f t="shared" si="13"/>
        <v>0</v>
      </c>
      <c r="I384" s="85">
        <f t="shared" si="14"/>
        <v>0</v>
      </c>
    </row>
    <row r="385" spans="1:9" ht="9.9499999999999993" customHeight="1" x14ac:dyDescent="0.2">
      <c r="A385" s="11">
        <v>184</v>
      </c>
      <c r="B385" s="67"/>
      <c r="C385" s="67">
        <v>1</v>
      </c>
      <c r="D385" s="70">
        <v>0</v>
      </c>
      <c r="E385" s="71">
        <v>0</v>
      </c>
      <c r="F385" s="86">
        <v>0</v>
      </c>
      <c r="G385" s="85">
        <f t="shared" si="12"/>
        <v>0</v>
      </c>
      <c r="H385" s="85">
        <f t="shared" si="13"/>
        <v>0</v>
      </c>
      <c r="I385" s="85">
        <f t="shared" si="14"/>
        <v>0</v>
      </c>
    </row>
    <row r="386" spans="1:9" ht="9.9499999999999993" customHeight="1" x14ac:dyDescent="0.2">
      <c r="A386" s="11">
        <v>185</v>
      </c>
      <c r="B386" s="67"/>
      <c r="C386" s="67">
        <v>1</v>
      </c>
      <c r="D386" s="70">
        <v>0</v>
      </c>
      <c r="E386" s="71">
        <v>0</v>
      </c>
      <c r="F386" s="86">
        <v>0</v>
      </c>
      <c r="G386" s="85">
        <f t="shared" si="12"/>
        <v>0</v>
      </c>
      <c r="H386" s="85">
        <f t="shared" si="13"/>
        <v>0</v>
      </c>
      <c r="I386" s="85">
        <f t="shared" si="14"/>
        <v>0</v>
      </c>
    </row>
    <row r="387" spans="1:9" ht="9.9499999999999993" customHeight="1" x14ac:dyDescent="0.2">
      <c r="A387" s="11">
        <v>186</v>
      </c>
      <c r="B387" s="67"/>
      <c r="C387" s="67">
        <v>1</v>
      </c>
      <c r="D387" s="70">
        <v>0</v>
      </c>
      <c r="E387" s="71">
        <v>0</v>
      </c>
      <c r="F387" s="86">
        <v>0</v>
      </c>
      <c r="G387" s="85">
        <f t="shared" si="12"/>
        <v>0</v>
      </c>
      <c r="H387" s="85">
        <f t="shared" si="13"/>
        <v>0</v>
      </c>
      <c r="I387" s="85">
        <f t="shared" si="14"/>
        <v>0</v>
      </c>
    </row>
    <row r="388" spans="1:9" ht="9.9499999999999993" customHeight="1" x14ac:dyDescent="0.2">
      <c r="A388" s="11">
        <v>187</v>
      </c>
      <c r="B388" s="67"/>
      <c r="C388" s="67">
        <v>1</v>
      </c>
      <c r="D388" s="70">
        <v>0</v>
      </c>
      <c r="E388" s="71">
        <v>0</v>
      </c>
      <c r="F388" s="86">
        <v>0</v>
      </c>
      <c r="G388" s="85">
        <f t="shared" si="12"/>
        <v>0</v>
      </c>
      <c r="H388" s="85">
        <f t="shared" si="13"/>
        <v>0</v>
      </c>
      <c r="I388" s="85">
        <f t="shared" si="14"/>
        <v>0</v>
      </c>
    </row>
    <row r="389" spans="1:9" ht="9.9499999999999993" customHeight="1" x14ac:dyDescent="0.2">
      <c r="A389" s="11">
        <v>188</v>
      </c>
      <c r="B389" s="67"/>
      <c r="C389" s="67">
        <v>1</v>
      </c>
      <c r="D389" s="70">
        <v>0</v>
      </c>
      <c r="E389" s="71">
        <v>0</v>
      </c>
      <c r="F389" s="86">
        <v>0</v>
      </c>
      <c r="G389" s="85">
        <f t="shared" si="12"/>
        <v>0</v>
      </c>
      <c r="H389" s="85">
        <f t="shared" si="13"/>
        <v>0</v>
      </c>
      <c r="I389" s="85">
        <f t="shared" si="14"/>
        <v>0</v>
      </c>
    </row>
    <row r="390" spans="1:9" ht="9.9499999999999993" customHeight="1" x14ac:dyDescent="0.2">
      <c r="A390" s="11">
        <v>189</v>
      </c>
      <c r="B390" s="67"/>
      <c r="C390" s="67">
        <v>1</v>
      </c>
      <c r="D390" s="70">
        <v>0</v>
      </c>
      <c r="E390" s="71">
        <v>0</v>
      </c>
      <c r="F390" s="86">
        <v>0</v>
      </c>
      <c r="G390" s="85">
        <f t="shared" si="12"/>
        <v>0</v>
      </c>
      <c r="H390" s="85">
        <f t="shared" si="13"/>
        <v>0</v>
      </c>
      <c r="I390" s="85">
        <f t="shared" si="14"/>
        <v>0</v>
      </c>
    </row>
    <row r="391" spans="1:9" ht="9.9499999999999993" customHeight="1" x14ac:dyDescent="0.2">
      <c r="A391" s="11">
        <v>190</v>
      </c>
      <c r="B391" s="67"/>
      <c r="C391" s="67">
        <v>1</v>
      </c>
      <c r="D391" s="70">
        <v>0</v>
      </c>
      <c r="E391" s="71">
        <v>0</v>
      </c>
      <c r="F391" s="86">
        <v>0</v>
      </c>
      <c r="G391" s="85">
        <f t="shared" si="12"/>
        <v>0</v>
      </c>
      <c r="H391" s="85">
        <f t="shared" si="13"/>
        <v>0</v>
      </c>
      <c r="I391" s="85">
        <f t="shared" si="14"/>
        <v>0</v>
      </c>
    </row>
    <row r="392" spans="1:9" ht="9.9499999999999993" customHeight="1" x14ac:dyDescent="0.2">
      <c r="A392" s="11">
        <v>191</v>
      </c>
      <c r="B392" s="67"/>
      <c r="C392" s="67">
        <v>1</v>
      </c>
      <c r="D392" s="70">
        <v>0</v>
      </c>
      <c r="E392" s="71">
        <v>0</v>
      </c>
      <c r="F392" s="86">
        <v>0</v>
      </c>
      <c r="G392" s="85">
        <f t="shared" si="12"/>
        <v>0</v>
      </c>
      <c r="H392" s="85">
        <f t="shared" si="13"/>
        <v>0</v>
      </c>
      <c r="I392" s="85">
        <f t="shared" si="14"/>
        <v>0</v>
      </c>
    </row>
    <row r="393" spans="1:9" ht="9.9499999999999993" customHeight="1" x14ac:dyDescent="0.2">
      <c r="A393" s="11">
        <v>192</v>
      </c>
      <c r="B393" s="67"/>
      <c r="C393" s="67">
        <v>1</v>
      </c>
      <c r="D393" s="70">
        <v>0</v>
      </c>
      <c r="E393" s="71">
        <v>0</v>
      </c>
      <c r="F393" s="86">
        <v>0</v>
      </c>
      <c r="G393" s="85">
        <f t="shared" si="12"/>
        <v>0</v>
      </c>
      <c r="H393" s="85">
        <f t="shared" si="13"/>
        <v>0</v>
      </c>
      <c r="I393" s="85">
        <f t="shared" si="14"/>
        <v>0</v>
      </c>
    </row>
    <row r="394" spans="1:9" ht="9.9499999999999993" customHeight="1" x14ac:dyDescent="0.2">
      <c r="A394" s="11">
        <v>193</v>
      </c>
      <c r="B394" s="67"/>
      <c r="C394" s="67">
        <v>1</v>
      </c>
      <c r="D394" s="70">
        <v>0</v>
      </c>
      <c r="E394" s="71">
        <v>0</v>
      </c>
      <c r="F394" s="86">
        <v>0</v>
      </c>
      <c r="G394" s="85">
        <f t="shared" si="12"/>
        <v>0</v>
      </c>
      <c r="H394" s="85">
        <f t="shared" si="13"/>
        <v>0</v>
      </c>
      <c r="I394" s="85">
        <f t="shared" si="14"/>
        <v>0</v>
      </c>
    </row>
    <row r="395" spans="1:9" ht="9.9499999999999993" customHeight="1" x14ac:dyDescent="0.2">
      <c r="A395" s="11">
        <v>194</v>
      </c>
      <c r="B395" s="67"/>
      <c r="C395" s="67">
        <v>1</v>
      </c>
      <c r="D395" s="70">
        <v>0</v>
      </c>
      <c r="E395" s="71">
        <v>0</v>
      </c>
      <c r="F395" s="86">
        <v>0</v>
      </c>
      <c r="G395" s="85">
        <f t="shared" si="12"/>
        <v>0</v>
      </c>
      <c r="H395" s="85">
        <f t="shared" si="13"/>
        <v>0</v>
      </c>
      <c r="I395" s="85">
        <f t="shared" si="14"/>
        <v>0</v>
      </c>
    </row>
    <row r="396" spans="1:9" ht="9.9499999999999993" customHeight="1" x14ac:dyDescent="0.2">
      <c r="A396" s="11">
        <v>195</v>
      </c>
      <c r="B396" s="67"/>
      <c r="C396" s="67">
        <v>1</v>
      </c>
      <c r="D396" s="70">
        <v>0</v>
      </c>
      <c r="E396" s="71">
        <v>0</v>
      </c>
      <c r="F396" s="86">
        <v>0</v>
      </c>
      <c r="G396" s="85">
        <f t="shared" si="12"/>
        <v>0</v>
      </c>
      <c r="H396" s="85">
        <f t="shared" si="13"/>
        <v>0</v>
      </c>
      <c r="I396" s="85">
        <f t="shared" si="14"/>
        <v>0</v>
      </c>
    </row>
    <row r="397" spans="1:9" ht="9.9499999999999993" customHeight="1" x14ac:dyDescent="0.2">
      <c r="A397" s="11">
        <v>196</v>
      </c>
      <c r="B397" s="67"/>
      <c r="C397" s="67">
        <v>1</v>
      </c>
      <c r="D397" s="70">
        <v>0</v>
      </c>
      <c r="E397" s="71">
        <v>0</v>
      </c>
      <c r="F397" s="86">
        <v>0</v>
      </c>
      <c r="G397" s="85">
        <f t="shared" si="12"/>
        <v>0</v>
      </c>
      <c r="H397" s="85">
        <f t="shared" si="13"/>
        <v>0</v>
      </c>
      <c r="I397" s="85">
        <f t="shared" si="14"/>
        <v>0</v>
      </c>
    </row>
    <row r="398" spans="1:9" ht="9.9499999999999993" customHeight="1" x14ac:dyDescent="0.2">
      <c r="A398" s="11">
        <v>197</v>
      </c>
      <c r="B398" s="67"/>
      <c r="C398" s="67">
        <v>1</v>
      </c>
      <c r="D398" s="70">
        <v>0</v>
      </c>
      <c r="E398" s="71">
        <v>0</v>
      </c>
      <c r="F398" s="86">
        <v>0</v>
      </c>
      <c r="G398" s="85">
        <f t="shared" si="12"/>
        <v>0</v>
      </c>
      <c r="H398" s="85">
        <f t="shared" si="13"/>
        <v>0</v>
      </c>
      <c r="I398" s="85">
        <f t="shared" si="14"/>
        <v>0</v>
      </c>
    </row>
    <row r="399" spans="1:9" ht="9.9499999999999993" customHeight="1" x14ac:dyDescent="0.2">
      <c r="A399" s="11">
        <v>198</v>
      </c>
      <c r="B399" s="67"/>
      <c r="C399" s="67">
        <v>1</v>
      </c>
      <c r="D399" s="70">
        <v>0</v>
      </c>
      <c r="E399" s="71">
        <v>0</v>
      </c>
      <c r="F399" s="86">
        <v>0</v>
      </c>
      <c r="G399" s="85">
        <f t="shared" si="12"/>
        <v>0</v>
      </c>
      <c r="H399" s="85">
        <f t="shared" si="13"/>
        <v>0</v>
      </c>
      <c r="I399" s="85">
        <f t="shared" si="14"/>
        <v>0</v>
      </c>
    </row>
    <row r="400" spans="1:9" ht="9.9499999999999993" customHeight="1" x14ac:dyDescent="0.2">
      <c r="A400" s="11">
        <v>199</v>
      </c>
      <c r="B400" s="67"/>
      <c r="C400" s="67">
        <v>1</v>
      </c>
      <c r="D400" s="70">
        <v>0</v>
      </c>
      <c r="E400" s="71">
        <v>0</v>
      </c>
      <c r="F400" s="86">
        <v>0</v>
      </c>
      <c r="G400" s="85">
        <f t="shared" si="12"/>
        <v>0</v>
      </c>
      <c r="H400" s="85">
        <f t="shared" si="13"/>
        <v>0</v>
      </c>
      <c r="I400" s="85">
        <f t="shared" si="14"/>
        <v>0</v>
      </c>
    </row>
    <row r="401" spans="1:9" ht="9.9499999999999993" customHeight="1" x14ac:dyDescent="0.2">
      <c r="A401" s="11">
        <v>200</v>
      </c>
      <c r="B401" s="67"/>
      <c r="C401" s="67">
        <v>1</v>
      </c>
      <c r="D401" s="70">
        <v>0</v>
      </c>
      <c r="E401" s="71">
        <v>0</v>
      </c>
      <c r="F401" s="86">
        <v>0</v>
      </c>
      <c r="G401" s="85">
        <f t="shared" si="12"/>
        <v>0</v>
      </c>
      <c r="H401" s="85">
        <f t="shared" si="13"/>
        <v>0</v>
      </c>
      <c r="I401" s="85">
        <f t="shared" si="14"/>
        <v>0</v>
      </c>
    </row>
    <row r="402" spans="1:9" ht="9.9499999999999993" customHeight="1" x14ac:dyDescent="0.2">
      <c r="A402" s="11">
        <v>201</v>
      </c>
      <c r="B402" s="67"/>
      <c r="C402" s="67">
        <v>1</v>
      </c>
      <c r="D402" s="70">
        <v>0</v>
      </c>
      <c r="E402" s="71">
        <v>0</v>
      </c>
      <c r="F402" s="86">
        <v>0</v>
      </c>
      <c r="G402" s="85">
        <f t="shared" si="12"/>
        <v>0</v>
      </c>
      <c r="H402" s="85">
        <f t="shared" si="13"/>
        <v>0</v>
      </c>
      <c r="I402" s="85">
        <f t="shared" si="14"/>
        <v>0</v>
      </c>
    </row>
    <row r="403" spans="1:9" ht="9.9499999999999993" customHeight="1" x14ac:dyDescent="0.2">
      <c r="A403" s="11">
        <v>202</v>
      </c>
      <c r="B403" s="67"/>
      <c r="C403" s="67">
        <v>1</v>
      </c>
      <c r="D403" s="70">
        <v>0</v>
      </c>
      <c r="E403" s="71">
        <v>0</v>
      </c>
      <c r="F403" s="86">
        <v>0</v>
      </c>
      <c r="G403" s="85">
        <f t="shared" si="12"/>
        <v>0</v>
      </c>
      <c r="H403" s="85">
        <f t="shared" si="13"/>
        <v>0</v>
      </c>
      <c r="I403" s="85">
        <f t="shared" si="14"/>
        <v>0</v>
      </c>
    </row>
    <row r="404" spans="1:9" ht="9.9499999999999993" customHeight="1" x14ac:dyDescent="0.2">
      <c r="A404" s="11">
        <v>203</v>
      </c>
      <c r="B404" s="67"/>
      <c r="C404" s="67">
        <v>1</v>
      </c>
      <c r="D404" s="70">
        <v>0</v>
      </c>
      <c r="E404" s="71">
        <v>0</v>
      </c>
      <c r="F404" s="86">
        <v>0</v>
      </c>
      <c r="G404" s="85">
        <f t="shared" si="12"/>
        <v>0</v>
      </c>
      <c r="H404" s="85">
        <f t="shared" si="13"/>
        <v>0</v>
      </c>
      <c r="I404" s="85">
        <f t="shared" si="14"/>
        <v>0</v>
      </c>
    </row>
    <row r="405" spans="1:9" ht="9.9499999999999993" customHeight="1" x14ac:dyDescent="0.2">
      <c r="A405" s="11">
        <v>204</v>
      </c>
      <c r="B405" s="67"/>
      <c r="C405" s="67">
        <v>1</v>
      </c>
      <c r="D405" s="70">
        <v>0</v>
      </c>
      <c r="E405" s="71">
        <v>0</v>
      </c>
      <c r="F405" s="86">
        <v>0</v>
      </c>
      <c r="G405" s="85">
        <f t="shared" si="12"/>
        <v>0</v>
      </c>
      <c r="H405" s="85">
        <f t="shared" si="13"/>
        <v>0</v>
      </c>
      <c r="I405" s="85">
        <f t="shared" si="14"/>
        <v>0</v>
      </c>
    </row>
    <row r="406" spans="1:9" ht="9.9499999999999993" customHeight="1" x14ac:dyDescent="0.2">
      <c r="A406" s="11">
        <v>205</v>
      </c>
      <c r="B406" s="67"/>
      <c r="C406" s="67">
        <v>1</v>
      </c>
      <c r="D406" s="70">
        <v>0</v>
      </c>
      <c r="E406" s="71">
        <v>0</v>
      </c>
      <c r="F406" s="86">
        <v>0</v>
      </c>
      <c r="G406" s="85">
        <f t="shared" si="12"/>
        <v>0</v>
      </c>
      <c r="H406" s="85">
        <f t="shared" si="13"/>
        <v>0</v>
      </c>
      <c r="I406" s="85">
        <f t="shared" si="14"/>
        <v>0</v>
      </c>
    </row>
    <row r="407" spans="1:9" ht="9.9499999999999993" customHeight="1" x14ac:dyDescent="0.2">
      <c r="A407" s="11">
        <v>206</v>
      </c>
      <c r="B407" s="67"/>
      <c r="C407" s="67">
        <v>1</v>
      </c>
      <c r="D407" s="70">
        <v>0</v>
      </c>
      <c r="E407" s="71">
        <v>0</v>
      </c>
      <c r="F407" s="86">
        <v>0</v>
      </c>
      <c r="G407" s="85">
        <f t="shared" si="12"/>
        <v>0</v>
      </c>
      <c r="H407" s="85">
        <f t="shared" si="13"/>
        <v>0</v>
      </c>
      <c r="I407" s="85">
        <f t="shared" si="14"/>
        <v>0</v>
      </c>
    </row>
    <row r="408" spans="1:9" ht="9.9499999999999993" customHeight="1" x14ac:dyDescent="0.2">
      <c r="A408" s="11">
        <v>207</v>
      </c>
      <c r="B408" s="67"/>
      <c r="C408" s="67">
        <v>1</v>
      </c>
      <c r="D408" s="70">
        <v>0</v>
      </c>
      <c r="E408" s="71">
        <v>0</v>
      </c>
      <c r="F408" s="86">
        <v>0</v>
      </c>
      <c r="G408" s="85">
        <f t="shared" si="12"/>
        <v>0</v>
      </c>
      <c r="H408" s="85">
        <f t="shared" si="13"/>
        <v>0</v>
      </c>
      <c r="I408" s="85">
        <f t="shared" si="14"/>
        <v>0</v>
      </c>
    </row>
    <row r="409" spans="1:9" ht="9.9499999999999993" customHeight="1" x14ac:dyDescent="0.2">
      <c r="A409" s="11">
        <v>208</v>
      </c>
      <c r="B409" s="67"/>
      <c r="C409" s="67">
        <v>1</v>
      </c>
      <c r="D409" s="70">
        <v>0</v>
      </c>
      <c r="E409" s="71">
        <v>0</v>
      </c>
      <c r="F409" s="86">
        <v>0</v>
      </c>
      <c r="G409" s="85">
        <f t="shared" si="12"/>
        <v>0</v>
      </c>
      <c r="H409" s="85">
        <f t="shared" si="13"/>
        <v>0</v>
      </c>
      <c r="I409" s="85">
        <f t="shared" si="14"/>
        <v>0</v>
      </c>
    </row>
    <row r="410" spans="1:9" ht="9.9499999999999993" customHeight="1" x14ac:dyDescent="0.2">
      <c r="A410" s="11">
        <v>209</v>
      </c>
      <c r="B410" s="67"/>
      <c r="C410" s="67">
        <v>1</v>
      </c>
      <c r="D410" s="70">
        <v>0</v>
      </c>
      <c r="E410" s="71">
        <v>0</v>
      </c>
      <c r="F410" s="86">
        <v>0</v>
      </c>
      <c r="G410" s="85">
        <f t="shared" si="12"/>
        <v>0</v>
      </c>
      <c r="H410" s="85">
        <f t="shared" si="13"/>
        <v>0</v>
      </c>
      <c r="I410" s="85">
        <f t="shared" si="14"/>
        <v>0</v>
      </c>
    </row>
    <row r="411" spans="1:9" ht="9.9499999999999993" customHeight="1" x14ac:dyDescent="0.2">
      <c r="A411" s="11">
        <v>210</v>
      </c>
      <c r="B411" s="67"/>
      <c r="C411" s="67">
        <v>1</v>
      </c>
      <c r="D411" s="70">
        <v>0</v>
      </c>
      <c r="E411" s="71">
        <v>0</v>
      </c>
      <c r="F411" s="86">
        <v>0</v>
      </c>
      <c r="G411" s="85">
        <f t="shared" si="12"/>
        <v>0</v>
      </c>
      <c r="H411" s="85">
        <f t="shared" si="13"/>
        <v>0</v>
      </c>
      <c r="I411" s="85">
        <f t="shared" si="14"/>
        <v>0</v>
      </c>
    </row>
    <row r="412" spans="1:9" x14ac:dyDescent="0.2">
      <c r="B412" s="92" t="s">
        <v>0</v>
      </c>
      <c r="C412" s="92"/>
      <c r="D412" s="92"/>
      <c r="E412" s="92"/>
      <c r="F412" s="39">
        <f>SUM(F370:F411)</f>
        <v>0</v>
      </c>
      <c r="G412" s="88">
        <f>SUM(G370:G411)</f>
        <v>0</v>
      </c>
      <c r="H412" s="88">
        <f>SUM(H370:H411)</f>
        <v>0</v>
      </c>
      <c r="I412" s="88">
        <f>SUM(I370:I411)</f>
        <v>0</v>
      </c>
    </row>
    <row r="413" spans="1:9" x14ac:dyDescent="0.2">
      <c r="B413" s="92" t="s">
        <v>90</v>
      </c>
      <c r="C413" s="92"/>
      <c r="D413" s="92"/>
      <c r="E413" s="92"/>
      <c r="F413" s="93">
        <f>F412+G412+H412+I412</f>
        <v>0</v>
      </c>
      <c r="G413" s="93"/>
      <c r="H413" s="93"/>
    </row>
    <row r="414" spans="1:9" ht="15" x14ac:dyDescent="0.2">
      <c r="B414" s="40" t="s">
        <v>52</v>
      </c>
      <c r="C414" s="40"/>
      <c r="D414" s="98">
        <f>D358</f>
        <v>0</v>
      </c>
      <c r="E414" s="99"/>
      <c r="F414" s="100">
        <f>D359+D360+D361+F364+F365+F366+F413</f>
        <v>0</v>
      </c>
      <c r="G414" s="100"/>
      <c r="H414" s="100"/>
    </row>
    <row r="415" spans="1:9" x14ac:dyDescent="0.2">
      <c r="E415" s="33"/>
      <c r="F415" s="34"/>
      <c r="G415" s="97" t="s">
        <v>84</v>
      </c>
      <c r="H415" s="97"/>
    </row>
    <row r="416" spans="1:9" x14ac:dyDescent="0.2">
      <c r="B416" s="27" t="s">
        <v>62</v>
      </c>
      <c r="C416" s="27"/>
      <c r="D416" s="94">
        <f>B106</f>
        <v>0</v>
      </c>
      <c r="E416" s="94"/>
      <c r="F416" s="94"/>
      <c r="G416" s="23"/>
      <c r="H416" s="24"/>
    </row>
    <row r="417" spans="1:9" x14ac:dyDescent="0.2">
      <c r="B417" s="26" t="s">
        <v>44</v>
      </c>
      <c r="C417" s="59"/>
      <c r="D417" s="101">
        <v>0</v>
      </c>
      <c r="E417" s="102"/>
    </row>
    <row r="418" spans="1:9" x14ac:dyDescent="0.2">
      <c r="B418" s="18" t="s">
        <v>45</v>
      </c>
      <c r="C418" s="60"/>
      <c r="D418" s="101">
        <v>0</v>
      </c>
      <c r="E418" s="102"/>
    </row>
    <row r="419" spans="1:9" ht="33.75" x14ac:dyDescent="0.2">
      <c r="B419" s="28" t="s">
        <v>108</v>
      </c>
      <c r="C419" s="28"/>
      <c r="D419" s="101">
        <v>0</v>
      </c>
      <c r="E419" s="102"/>
      <c r="F419" s="95" t="s">
        <v>46</v>
      </c>
      <c r="G419" s="96"/>
      <c r="H419" s="96"/>
    </row>
    <row r="420" spans="1:9" x14ac:dyDescent="0.2">
      <c r="B420" s="103"/>
      <c r="C420" s="104"/>
      <c r="D420" s="104"/>
      <c r="E420" s="104"/>
      <c r="F420" s="105"/>
      <c r="G420" s="31"/>
      <c r="H420" s="31"/>
    </row>
    <row r="421" spans="1:9" x14ac:dyDescent="0.2">
      <c r="B421" s="28"/>
      <c r="C421" s="28"/>
      <c r="D421" s="30" t="s">
        <v>49</v>
      </c>
      <c r="E421" s="29" t="s">
        <v>25</v>
      </c>
      <c r="F421" s="32" t="s">
        <v>0</v>
      </c>
      <c r="G421" s="31"/>
      <c r="H421" s="31"/>
    </row>
    <row r="422" spans="1:9" ht="33.75" x14ac:dyDescent="0.2">
      <c r="B422" s="28" t="s">
        <v>47</v>
      </c>
      <c r="C422" s="28"/>
      <c r="D422" s="64">
        <v>0</v>
      </c>
      <c r="E422" s="84">
        <v>0</v>
      </c>
      <c r="F422" s="85">
        <f>D422*E422</f>
        <v>0</v>
      </c>
    </row>
    <row r="423" spans="1:9" ht="33.75" x14ac:dyDescent="0.2">
      <c r="B423" s="28" t="s">
        <v>48</v>
      </c>
      <c r="C423" s="28"/>
      <c r="D423" s="64">
        <v>0</v>
      </c>
      <c r="E423" s="84">
        <v>0</v>
      </c>
      <c r="F423" s="85">
        <f>D423*E423</f>
        <v>0</v>
      </c>
    </row>
    <row r="424" spans="1:9" ht="33.75" x14ac:dyDescent="0.2">
      <c r="B424" s="28" t="s">
        <v>50</v>
      </c>
      <c r="C424" s="28"/>
      <c r="D424" s="64">
        <v>0</v>
      </c>
      <c r="E424" s="84">
        <v>0</v>
      </c>
      <c r="F424" s="85">
        <f>D424*E424</f>
        <v>0</v>
      </c>
    </row>
    <row r="425" spans="1:9" x14ac:dyDescent="0.2">
      <c r="B425" s="106"/>
      <c r="C425" s="106"/>
      <c r="D425" s="106"/>
      <c r="E425" s="106"/>
      <c r="F425" s="106"/>
    </row>
    <row r="426" spans="1:9" x14ac:dyDescent="0.2">
      <c r="B426" s="107" t="s">
        <v>109</v>
      </c>
      <c r="C426" s="107"/>
      <c r="D426" s="107"/>
      <c r="E426" s="107"/>
      <c r="F426" s="107"/>
      <c r="G426" s="35"/>
      <c r="H426" s="36"/>
    </row>
    <row r="427" spans="1:9" ht="27" x14ac:dyDescent="0.2">
      <c r="B427" s="37" t="s">
        <v>56</v>
      </c>
      <c r="C427" s="61" t="s">
        <v>87</v>
      </c>
      <c r="D427" s="19" t="s">
        <v>51</v>
      </c>
      <c r="E427" s="43" t="s">
        <v>57</v>
      </c>
      <c r="F427" s="41" t="s">
        <v>55</v>
      </c>
      <c r="G427" s="38" t="s">
        <v>54</v>
      </c>
      <c r="H427" s="42" t="s">
        <v>53</v>
      </c>
      <c r="I427" s="38" t="s">
        <v>88</v>
      </c>
    </row>
    <row r="428" spans="1:9" ht="9.9499999999999993" customHeight="1" x14ac:dyDescent="0.2">
      <c r="A428" s="11">
        <v>211</v>
      </c>
      <c r="B428" s="67"/>
      <c r="C428" s="67">
        <v>1</v>
      </c>
      <c r="D428" s="70">
        <v>0</v>
      </c>
      <c r="E428" s="71">
        <v>0</v>
      </c>
      <c r="F428" s="86">
        <v>0</v>
      </c>
      <c r="G428" s="85">
        <f>IF(E428&gt;18,D428*1.9*2,IF(E428&gt;13,D428*1.6*2,IF(E428&gt;9,D428*1.3*2,IF(E428&gt;4,D428*0.8*2,D428*0.5*2))))</f>
        <v>0</v>
      </c>
      <c r="H428" s="85">
        <f>IF((AND(D428&lt;100,C428&lt;2)),E428*0,IF((AND(C428&lt;2,D428&lt;300)),E428*15,IF(D428&lt;100,0,E428*30*C428)))</f>
        <v>0</v>
      </c>
      <c r="I428" s="85">
        <f>IF(D428&lt;100,0,IF(C428&lt;2,0,IF(D428&lt;300,(C428-1)*E428*45,C428*E428*45)))</f>
        <v>0</v>
      </c>
    </row>
    <row r="429" spans="1:9" ht="9.9499999999999993" customHeight="1" x14ac:dyDescent="0.2">
      <c r="A429" s="11">
        <v>212</v>
      </c>
      <c r="B429" s="67"/>
      <c r="C429" s="67">
        <v>1</v>
      </c>
      <c r="D429" s="70">
        <v>0</v>
      </c>
      <c r="E429" s="71">
        <v>0</v>
      </c>
      <c r="F429" s="86">
        <v>0</v>
      </c>
      <c r="G429" s="85">
        <f t="shared" ref="G429:G469" si="15">IF(E429&gt;18,D429*1.9*2,IF(E429&gt;13,D429*1.6*2,IF(E429&gt;9,D429*1.3*2,IF(E429&gt;4,D429*0.8*2,D429*0.5*2))))</f>
        <v>0</v>
      </c>
      <c r="H429" s="85">
        <f t="shared" ref="H429:H469" si="16">IF((AND(D429&lt;100,C429&lt;2)),E429*0,IF((AND(C429&lt;2,D429&lt;300)),E429*15,IF(D429&lt;100,0,E429*30*C429)))</f>
        <v>0</v>
      </c>
      <c r="I429" s="85">
        <f t="shared" ref="I429:I469" si="17">IF(D429&lt;100,0,IF(C429&lt;2,0,IF(D429&lt;300,(C429-1)*E429*45,C429*E429*45)))</f>
        <v>0</v>
      </c>
    </row>
    <row r="430" spans="1:9" ht="9.9499999999999993" customHeight="1" x14ac:dyDescent="0.2">
      <c r="A430" s="11">
        <v>213</v>
      </c>
      <c r="B430" s="67"/>
      <c r="C430" s="67">
        <v>1</v>
      </c>
      <c r="D430" s="70">
        <v>0</v>
      </c>
      <c r="E430" s="71">
        <v>0</v>
      </c>
      <c r="F430" s="86">
        <v>0</v>
      </c>
      <c r="G430" s="85">
        <f t="shared" si="15"/>
        <v>0</v>
      </c>
      <c r="H430" s="85">
        <f t="shared" si="16"/>
        <v>0</v>
      </c>
      <c r="I430" s="85">
        <f t="shared" si="17"/>
        <v>0</v>
      </c>
    </row>
    <row r="431" spans="1:9" ht="9.9499999999999993" customHeight="1" x14ac:dyDescent="0.2">
      <c r="A431" s="11">
        <v>214</v>
      </c>
      <c r="B431" s="67"/>
      <c r="C431" s="67">
        <v>1</v>
      </c>
      <c r="D431" s="70">
        <v>0</v>
      </c>
      <c r="E431" s="71">
        <v>0</v>
      </c>
      <c r="F431" s="86">
        <v>0</v>
      </c>
      <c r="G431" s="85">
        <f t="shared" si="15"/>
        <v>0</v>
      </c>
      <c r="H431" s="85">
        <f t="shared" si="16"/>
        <v>0</v>
      </c>
      <c r="I431" s="85">
        <f t="shared" si="17"/>
        <v>0</v>
      </c>
    </row>
    <row r="432" spans="1:9" ht="9.9499999999999993" customHeight="1" x14ac:dyDescent="0.2">
      <c r="A432" s="11">
        <v>215</v>
      </c>
      <c r="B432" s="67"/>
      <c r="C432" s="67">
        <v>1</v>
      </c>
      <c r="D432" s="70">
        <v>0</v>
      </c>
      <c r="E432" s="71">
        <v>0</v>
      </c>
      <c r="F432" s="86">
        <v>0</v>
      </c>
      <c r="G432" s="85">
        <f t="shared" si="15"/>
        <v>0</v>
      </c>
      <c r="H432" s="85">
        <f t="shared" si="16"/>
        <v>0</v>
      </c>
      <c r="I432" s="85">
        <f t="shared" si="17"/>
        <v>0</v>
      </c>
    </row>
    <row r="433" spans="1:9" ht="9.9499999999999993" customHeight="1" x14ac:dyDescent="0.2">
      <c r="A433" s="11">
        <v>216</v>
      </c>
      <c r="B433" s="67"/>
      <c r="C433" s="67">
        <v>1</v>
      </c>
      <c r="D433" s="70">
        <v>0</v>
      </c>
      <c r="E433" s="71">
        <v>0</v>
      </c>
      <c r="F433" s="86">
        <v>0</v>
      </c>
      <c r="G433" s="85">
        <f t="shared" si="15"/>
        <v>0</v>
      </c>
      <c r="H433" s="85">
        <f t="shared" si="16"/>
        <v>0</v>
      </c>
      <c r="I433" s="85">
        <f t="shared" si="17"/>
        <v>0</v>
      </c>
    </row>
    <row r="434" spans="1:9" ht="9.9499999999999993" customHeight="1" x14ac:dyDescent="0.2">
      <c r="A434" s="11">
        <v>217</v>
      </c>
      <c r="B434" s="67"/>
      <c r="C434" s="67">
        <v>1</v>
      </c>
      <c r="D434" s="70">
        <v>0</v>
      </c>
      <c r="E434" s="71">
        <v>0</v>
      </c>
      <c r="F434" s="86">
        <v>0</v>
      </c>
      <c r="G434" s="85">
        <f t="shared" si="15"/>
        <v>0</v>
      </c>
      <c r="H434" s="85">
        <f t="shared" si="16"/>
        <v>0</v>
      </c>
      <c r="I434" s="85">
        <f t="shared" si="17"/>
        <v>0</v>
      </c>
    </row>
    <row r="435" spans="1:9" ht="9.9499999999999993" customHeight="1" x14ac:dyDescent="0.2">
      <c r="A435" s="11">
        <v>218</v>
      </c>
      <c r="B435" s="67"/>
      <c r="C435" s="67">
        <v>1</v>
      </c>
      <c r="D435" s="70">
        <v>0</v>
      </c>
      <c r="E435" s="71">
        <v>0</v>
      </c>
      <c r="F435" s="86">
        <v>0</v>
      </c>
      <c r="G435" s="85">
        <f t="shared" si="15"/>
        <v>0</v>
      </c>
      <c r="H435" s="85">
        <f t="shared" si="16"/>
        <v>0</v>
      </c>
      <c r="I435" s="85">
        <f t="shared" si="17"/>
        <v>0</v>
      </c>
    </row>
    <row r="436" spans="1:9" ht="9.9499999999999993" customHeight="1" x14ac:dyDescent="0.2">
      <c r="A436" s="11">
        <v>219</v>
      </c>
      <c r="B436" s="67"/>
      <c r="C436" s="67">
        <v>1</v>
      </c>
      <c r="D436" s="70">
        <v>0</v>
      </c>
      <c r="E436" s="71">
        <v>0</v>
      </c>
      <c r="F436" s="86">
        <v>0</v>
      </c>
      <c r="G436" s="85">
        <f t="shared" si="15"/>
        <v>0</v>
      </c>
      <c r="H436" s="85">
        <f t="shared" si="16"/>
        <v>0</v>
      </c>
      <c r="I436" s="85">
        <f t="shared" si="17"/>
        <v>0</v>
      </c>
    </row>
    <row r="437" spans="1:9" ht="9.9499999999999993" customHeight="1" x14ac:dyDescent="0.2">
      <c r="A437" s="11">
        <v>220</v>
      </c>
      <c r="B437" s="67"/>
      <c r="C437" s="67">
        <v>1</v>
      </c>
      <c r="D437" s="70">
        <v>0</v>
      </c>
      <c r="E437" s="71">
        <v>0</v>
      </c>
      <c r="F437" s="86">
        <v>0</v>
      </c>
      <c r="G437" s="85">
        <f t="shared" si="15"/>
        <v>0</v>
      </c>
      <c r="H437" s="85">
        <f t="shared" si="16"/>
        <v>0</v>
      </c>
      <c r="I437" s="85">
        <f t="shared" si="17"/>
        <v>0</v>
      </c>
    </row>
    <row r="438" spans="1:9" ht="9.9499999999999993" customHeight="1" x14ac:dyDescent="0.2">
      <c r="A438" s="11">
        <v>221</v>
      </c>
      <c r="B438" s="67"/>
      <c r="C438" s="67">
        <v>1</v>
      </c>
      <c r="D438" s="70">
        <v>0</v>
      </c>
      <c r="E438" s="71">
        <v>0</v>
      </c>
      <c r="F438" s="86">
        <v>0</v>
      </c>
      <c r="G438" s="85">
        <f t="shared" si="15"/>
        <v>0</v>
      </c>
      <c r="H438" s="85">
        <f t="shared" si="16"/>
        <v>0</v>
      </c>
      <c r="I438" s="85">
        <f t="shared" si="17"/>
        <v>0</v>
      </c>
    </row>
    <row r="439" spans="1:9" ht="9.9499999999999993" customHeight="1" x14ac:dyDescent="0.2">
      <c r="A439" s="11">
        <v>222</v>
      </c>
      <c r="B439" s="67"/>
      <c r="C439" s="67">
        <v>1</v>
      </c>
      <c r="D439" s="70">
        <v>0</v>
      </c>
      <c r="E439" s="71">
        <v>0</v>
      </c>
      <c r="F439" s="86">
        <v>0</v>
      </c>
      <c r="G439" s="85">
        <f t="shared" si="15"/>
        <v>0</v>
      </c>
      <c r="H439" s="85">
        <f t="shared" si="16"/>
        <v>0</v>
      </c>
      <c r="I439" s="85">
        <f t="shared" si="17"/>
        <v>0</v>
      </c>
    </row>
    <row r="440" spans="1:9" ht="9.9499999999999993" customHeight="1" x14ac:dyDescent="0.2">
      <c r="A440" s="11">
        <v>223</v>
      </c>
      <c r="B440" s="67"/>
      <c r="C440" s="67">
        <v>1</v>
      </c>
      <c r="D440" s="70">
        <v>0</v>
      </c>
      <c r="E440" s="71">
        <v>0</v>
      </c>
      <c r="F440" s="86">
        <v>0</v>
      </c>
      <c r="G440" s="85">
        <f t="shared" si="15"/>
        <v>0</v>
      </c>
      <c r="H440" s="85">
        <f t="shared" si="16"/>
        <v>0</v>
      </c>
      <c r="I440" s="85">
        <f t="shared" si="17"/>
        <v>0</v>
      </c>
    </row>
    <row r="441" spans="1:9" ht="9.9499999999999993" customHeight="1" x14ac:dyDescent="0.2">
      <c r="A441" s="11">
        <v>224</v>
      </c>
      <c r="B441" s="67"/>
      <c r="C441" s="67">
        <v>1</v>
      </c>
      <c r="D441" s="70">
        <v>0</v>
      </c>
      <c r="E441" s="71">
        <v>0</v>
      </c>
      <c r="F441" s="86">
        <v>0</v>
      </c>
      <c r="G441" s="85">
        <f t="shared" si="15"/>
        <v>0</v>
      </c>
      <c r="H441" s="85">
        <f t="shared" si="16"/>
        <v>0</v>
      </c>
      <c r="I441" s="85">
        <f t="shared" si="17"/>
        <v>0</v>
      </c>
    </row>
    <row r="442" spans="1:9" ht="9.9499999999999993" customHeight="1" x14ac:dyDescent="0.2">
      <c r="A442" s="11">
        <v>225</v>
      </c>
      <c r="B442" s="67"/>
      <c r="C442" s="67">
        <v>1</v>
      </c>
      <c r="D442" s="70">
        <v>0</v>
      </c>
      <c r="E442" s="71">
        <v>0</v>
      </c>
      <c r="F442" s="86">
        <v>0</v>
      </c>
      <c r="G442" s="85">
        <f t="shared" si="15"/>
        <v>0</v>
      </c>
      <c r="H442" s="85">
        <f t="shared" si="16"/>
        <v>0</v>
      </c>
      <c r="I442" s="85">
        <f t="shared" si="17"/>
        <v>0</v>
      </c>
    </row>
    <row r="443" spans="1:9" ht="9.9499999999999993" customHeight="1" x14ac:dyDescent="0.2">
      <c r="A443" s="11">
        <v>226</v>
      </c>
      <c r="B443" s="67"/>
      <c r="C443" s="67">
        <v>1</v>
      </c>
      <c r="D443" s="70">
        <v>0</v>
      </c>
      <c r="E443" s="71">
        <v>0</v>
      </c>
      <c r="F443" s="86">
        <v>0</v>
      </c>
      <c r="G443" s="85">
        <f t="shared" si="15"/>
        <v>0</v>
      </c>
      <c r="H443" s="85">
        <f t="shared" si="16"/>
        <v>0</v>
      </c>
      <c r="I443" s="85">
        <f t="shared" si="17"/>
        <v>0</v>
      </c>
    </row>
    <row r="444" spans="1:9" ht="9.9499999999999993" customHeight="1" x14ac:dyDescent="0.2">
      <c r="A444" s="11">
        <v>227</v>
      </c>
      <c r="B444" s="67"/>
      <c r="C444" s="67">
        <v>1</v>
      </c>
      <c r="D444" s="70">
        <v>0</v>
      </c>
      <c r="E444" s="71">
        <v>0</v>
      </c>
      <c r="F444" s="86">
        <v>0</v>
      </c>
      <c r="G444" s="85">
        <f t="shared" si="15"/>
        <v>0</v>
      </c>
      <c r="H444" s="85">
        <f t="shared" si="16"/>
        <v>0</v>
      </c>
      <c r="I444" s="85">
        <f t="shared" si="17"/>
        <v>0</v>
      </c>
    </row>
    <row r="445" spans="1:9" ht="9.9499999999999993" customHeight="1" x14ac:dyDescent="0.2">
      <c r="A445" s="11">
        <v>228</v>
      </c>
      <c r="B445" s="67"/>
      <c r="C445" s="67">
        <v>1</v>
      </c>
      <c r="D445" s="70">
        <v>0</v>
      </c>
      <c r="E445" s="71">
        <v>0</v>
      </c>
      <c r="F445" s="86">
        <v>0</v>
      </c>
      <c r="G445" s="85">
        <f t="shared" si="15"/>
        <v>0</v>
      </c>
      <c r="H445" s="85">
        <f t="shared" si="16"/>
        <v>0</v>
      </c>
      <c r="I445" s="85">
        <f t="shared" si="17"/>
        <v>0</v>
      </c>
    </row>
    <row r="446" spans="1:9" ht="9.9499999999999993" customHeight="1" x14ac:dyDescent="0.2">
      <c r="A446" s="11">
        <v>229</v>
      </c>
      <c r="B446" s="67"/>
      <c r="C446" s="67">
        <v>1</v>
      </c>
      <c r="D446" s="70">
        <v>0</v>
      </c>
      <c r="E446" s="71">
        <v>0</v>
      </c>
      <c r="F446" s="86">
        <v>0</v>
      </c>
      <c r="G446" s="85">
        <f t="shared" si="15"/>
        <v>0</v>
      </c>
      <c r="H446" s="85">
        <f t="shared" si="16"/>
        <v>0</v>
      </c>
      <c r="I446" s="85">
        <f t="shared" si="17"/>
        <v>0</v>
      </c>
    </row>
    <row r="447" spans="1:9" ht="9.9499999999999993" customHeight="1" x14ac:dyDescent="0.2">
      <c r="A447" s="11">
        <v>230</v>
      </c>
      <c r="B447" s="67"/>
      <c r="C447" s="67">
        <v>1</v>
      </c>
      <c r="D447" s="70">
        <v>0</v>
      </c>
      <c r="E447" s="71">
        <v>0</v>
      </c>
      <c r="F447" s="86">
        <v>0</v>
      </c>
      <c r="G447" s="85">
        <f t="shared" si="15"/>
        <v>0</v>
      </c>
      <c r="H447" s="85">
        <f t="shared" si="16"/>
        <v>0</v>
      </c>
      <c r="I447" s="85">
        <f t="shared" si="17"/>
        <v>0</v>
      </c>
    </row>
    <row r="448" spans="1:9" ht="9.9499999999999993" customHeight="1" x14ac:dyDescent="0.2">
      <c r="A448" s="11">
        <v>231</v>
      </c>
      <c r="B448" s="67"/>
      <c r="C448" s="67">
        <v>1</v>
      </c>
      <c r="D448" s="70">
        <v>0</v>
      </c>
      <c r="E448" s="71">
        <v>0</v>
      </c>
      <c r="F448" s="86">
        <v>0</v>
      </c>
      <c r="G448" s="85">
        <f t="shared" si="15"/>
        <v>0</v>
      </c>
      <c r="H448" s="85">
        <f t="shared" si="16"/>
        <v>0</v>
      </c>
      <c r="I448" s="85">
        <f t="shared" si="17"/>
        <v>0</v>
      </c>
    </row>
    <row r="449" spans="1:9" ht="9.9499999999999993" customHeight="1" x14ac:dyDescent="0.2">
      <c r="A449" s="11">
        <v>232</v>
      </c>
      <c r="B449" s="67"/>
      <c r="C449" s="67">
        <v>1</v>
      </c>
      <c r="D449" s="70">
        <v>0</v>
      </c>
      <c r="E449" s="71">
        <v>0</v>
      </c>
      <c r="F449" s="86">
        <v>0</v>
      </c>
      <c r="G449" s="85">
        <f t="shared" si="15"/>
        <v>0</v>
      </c>
      <c r="H449" s="85">
        <f t="shared" si="16"/>
        <v>0</v>
      </c>
      <c r="I449" s="85">
        <f t="shared" si="17"/>
        <v>0</v>
      </c>
    </row>
    <row r="450" spans="1:9" ht="9.9499999999999993" customHeight="1" x14ac:dyDescent="0.2">
      <c r="A450" s="11">
        <v>233</v>
      </c>
      <c r="B450" s="67"/>
      <c r="C450" s="67">
        <v>1</v>
      </c>
      <c r="D450" s="70">
        <v>0</v>
      </c>
      <c r="E450" s="71">
        <v>0</v>
      </c>
      <c r="F450" s="86">
        <v>0</v>
      </c>
      <c r="G450" s="85">
        <f t="shared" si="15"/>
        <v>0</v>
      </c>
      <c r="H450" s="85">
        <f t="shared" si="16"/>
        <v>0</v>
      </c>
      <c r="I450" s="85">
        <f t="shared" si="17"/>
        <v>0</v>
      </c>
    </row>
    <row r="451" spans="1:9" ht="9.9499999999999993" customHeight="1" x14ac:dyDescent="0.2">
      <c r="A451" s="11">
        <v>234</v>
      </c>
      <c r="B451" s="67"/>
      <c r="C451" s="67">
        <v>1</v>
      </c>
      <c r="D451" s="70">
        <v>0</v>
      </c>
      <c r="E451" s="71">
        <v>0</v>
      </c>
      <c r="F451" s="86">
        <v>0</v>
      </c>
      <c r="G451" s="85">
        <f t="shared" si="15"/>
        <v>0</v>
      </c>
      <c r="H451" s="85">
        <f t="shared" si="16"/>
        <v>0</v>
      </c>
      <c r="I451" s="85">
        <f t="shared" si="17"/>
        <v>0</v>
      </c>
    </row>
    <row r="452" spans="1:9" ht="9.9499999999999993" customHeight="1" x14ac:dyDescent="0.2">
      <c r="A452" s="11">
        <v>235</v>
      </c>
      <c r="B452" s="67"/>
      <c r="C452" s="67">
        <v>1</v>
      </c>
      <c r="D452" s="70">
        <v>0</v>
      </c>
      <c r="E452" s="71">
        <v>0</v>
      </c>
      <c r="F452" s="86">
        <v>0</v>
      </c>
      <c r="G452" s="85">
        <f t="shared" si="15"/>
        <v>0</v>
      </c>
      <c r="H452" s="85">
        <f t="shared" si="16"/>
        <v>0</v>
      </c>
      <c r="I452" s="85">
        <f t="shared" si="17"/>
        <v>0</v>
      </c>
    </row>
    <row r="453" spans="1:9" ht="9.9499999999999993" customHeight="1" x14ac:dyDescent="0.2">
      <c r="A453" s="11">
        <v>236</v>
      </c>
      <c r="B453" s="67"/>
      <c r="C453" s="67">
        <v>1</v>
      </c>
      <c r="D453" s="70">
        <v>0</v>
      </c>
      <c r="E453" s="71">
        <v>0</v>
      </c>
      <c r="F453" s="86">
        <v>0</v>
      </c>
      <c r="G453" s="85">
        <f t="shared" si="15"/>
        <v>0</v>
      </c>
      <c r="H453" s="85">
        <f t="shared" si="16"/>
        <v>0</v>
      </c>
      <c r="I453" s="85">
        <f t="shared" si="17"/>
        <v>0</v>
      </c>
    </row>
    <row r="454" spans="1:9" ht="9.9499999999999993" customHeight="1" x14ac:dyDescent="0.2">
      <c r="A454" s="11">
        <v>237</v>
      </c>
      <c r="B454" s="67"/>
      <c r="C454" s="67">
        <v>1</v>
      </c>
      <c r="D454" s="70">
        <v>0</v>
      </c>
      <c r="E454" s="71">
        <v>0</v>
      </c>
      <c r="F454" s="86">
        <v>0</v>
      </c>
      <c r="G454" s="85">
        <f t="shared" si="15"/>
        <v>0</v>
      </c>
      <c r="H454" s="85">
        <f t="shared" si="16"/>
        <v>0</v>
      </c>
      <c r="I454" s="85">
        <f t="shared" si="17"/>
        <v>0</v>
      </c>
    </row>
    <row r="455" spans="1:9" ht="9.9499999999999993" customHeight="1" x14ac:dyDescent="0.2">
      <c r="A455" s="11">
        <v>238</v>
      </c>
      <c r="B455" s="67"/>
      <c r="C455" s="67">
        <v>1</v>
      </c>
      <c r="D455" s="70">
        <v>0</v>
      </c>
      <c r="E455" s="71">
        <v>0</v>
      </c>
      <c r="F455" s="86">
        <v>0</v>
      </c>
      <c r="G455" s="85">
        <f t="shared" si="15"/>
        <v>0</v>
      </c>
      <c r="H455" s="85">
        <f t="shared" si="16"/>
        <v>0</v>
      </c>
      <c r="I455" s="85">
        <f t="shared" si="17"/>
        <v>0</v>
      </c>
    </row>
    <row r="456" spans="1:9" ht="9.9499999999999993" customHeight="1" x14ac:dyDescent="0.2">
      <c r="A456" s="11">
        <v>239</v>
      </c>
      <c r="B456" s="67"/>
      <c r="C456" s="67">
        <v>1</v>
      </c>
      <c r="D456" s="70">
        <v>0</v>
      </c>
      <c r="E456" s="71">
        <v>0</v>
      </c>
      <c r="F456" s="86">
        <v>0</v>
      </c>
      <c r="G456" s="85">
        <f t="shared" si="15"/>
        <v>0</v>
      </c>
      <c r="H456" s="85">
        <f t="shared" si="16"/>
        <v>0</v>
      </c>
      <c r="I456" s="85">
        <f t="shared" si="17"/>
        <v>0</v>
      </c>
    </row>
    <row r="457" spans="1:9" ht="9.9499999999999993" customHeight="1" x14ac:dyDescent="0.2">
      <c r="A457" s="11">
        <v>240</v>
      </c>
      <c r="B457" s="67"/>
      <c r="C457" s="67">
        <v>1</v>
      </c>
      <c r="D457" s="70">
        <v>0</v>
      </c>
      <c r="E457" s="71">
        <v>0</v>
      </c>
      <c r="F457" s="86">
        <v>0</v>
      </c>
      <c r="G457" s="85">
        <f t="shared" si="15"/>
        <v>0</v>
      </c>
      <c r="H457" s="85">
        <f t="shared" si="16"/>
        <v>0</v>
      </c>
      <c r="I457" s="85">
        <f t="shared" si="17"/>
        <v>0</v>
      </c>
    </row>
    <row r="458" spans="1:9" ht="9.9499999999999993" customHeight="1" x14ac:dyDescent="0.2">
      <c r="A458" s="11">
        <v>241</v>
      </c>
      <c r="B458" s="67"/>
      <c r="C458" s="67">
        <v>1</v>
      </c>
      <c r="D458" s="70">
        <v>0</v>
      </c>
      <c r="E458" s="71">
        <v>0</v>
      </c>
      <c r="F458" s="86">
        <v>0</v>
      </c>
      <c r="G458" s="85">
        <f t="shared" si="15"/>
        <v>0</v>
      </c>
      <c r="H458" s="85">
        <f t="shared" si="16"/>
        <v>0</v>
      </c>
      <c r="I458" s="85">
        <f t="shared" si="17"/>
        <v>0</v>
      </c>
    </row>
    <row r="459" spans="1:9" ht="9.9499999999999993" customHeight="1" x14ac:dyDescent="0.2">
      <c r="A459" s="11">
        <v>242</v>
      </c>
      <c r="B459" s="67"/>
      <c r="C459" s="67">
        <v>1</v>
      </c>
      <c r="D459" s="70">
        <v>0</v>
      </c>
      <c r="E459" s="71">
        <v>0</v>
      </c>
      <c r="F459" s="86">
        <v>0</v>
      </c>
      <c r="G459" s="85">
        <f t="shared" si="15"/>
        <v>0</v>
      </c>
      <c r="H459" s="85">
        <f t="shared" si="16"/>
        <v>0</v>
      </c>
      <c r="I459" s="85">
        <f t="shared" si="17"/>
        <v>0</v>
      </c>
    </row>
    <row r="460" spans="1:9" ht="9.9499999999999993" customHeight="1" x14ac:dyDescent="0.2">
      <c r="A460" s="11">
        <v>243</v>
      </c>
      <c r="B460" s="67"/>
      <c r="C460" s="67">
        <v>1</v>
      </c>
      <c r="D460" s="70">
        <v>0</v>
      </c>
      <c r="E460" s="71">
        <v>0</v>
      </c>
      <c r="F460" s="86">
        <v>0</v>
      </c>
      <c r="G460" s="85">
        <f t="shared" si="15"/>
        <v>0</v>
      </c>
      <c r="H460" s="85">
        <f t="shared" si="16"/>
        <v>0</v>
      </c>
      <c r="I460" s="85">
        <f t="shared" si="17"/>
        <v>0</v>
      </c>
    </row>
    <row r="461" spans="1:9" ht="9.9499999999999993" customHeight="1" x14ac:dyDescent="0.2">
      <c r="A461" s="11">
        <v>244</v>
      </c>
      <c r="B461" s="67"/>
      <c r="C461" s="67">
        <v>1</v>
      </c>
      <c r="D461" s="70">
        <v>0</v>
      </c>
      <c r="E461" s="71">
        <v>0</v>
      </c>
      <c r="F461" s="86">
        <v>0</v>
      </c>
      <c r="G461" s="85">
        <f t="shared" si="15"/>
        <v>0</v>
      </c>
      <c r="H461" s="85">
        <f t="shared" si="16"/>
        <v>0</v>
      </c>
      <c r="I461" s="85">
        <f t="shared" si="17"/>
        <v>0</v>
      </c>
    </row>
    <row r="462" spans="1:9" ht="9.9499999999999993" customHeight="1" x14ac:dyDescent="0.2">
      <c r="A462" s="11">
        <v>245</v>
      </c>
      <c r="B462" s="67"/>
      <c r="C462" s="67">
        <v>1</v>
      </c>
      <c r="D462" s="70">
        <v>0</v>
      </c>
      <c r="E462" s="71">
        <v>0</v>
      </c>
      <c r="F462" s="86">
        <v>0</v>
      </c>
      <c r="G462" s="85">
        <f t="shared" si="15"/>
        <v>0</v>
      </c>
      <c r="H462" s="85">
        <f t="shared" si="16"/>
        <v>0</v>
      </c>
      <c r="I462" s="85">
        <f t="shared" si="17"/>
        <v>0</v>
      </c>
    </row>
    <row r="463" spans="1:9" ht="9.9499999999999993" customHeight="1" x14ac:dyDescent="0.2">
      <c r="A463" s="11">
        <v>246</v>
      </c>
      <c r="B463" s="67"/>
      <c r="C463" s="67">
        <v>1</v>
      </c>
      <c r="D463" s="70">
        <v>0</v>
      </c>
      <c r="E463" s="71">
        <v>0</v>
      </c>
      <c r="F463" s="86">
        <v>0</v>
      </c>
      <c r="G463" s="85">
        <f t="shared" si="15"/>
        <v>0</v>
      </c>
      <c r="H463" s="85">
        <f t="shared" si="16"/>
        <v>0</v>
      </c>
      <c r="I463" s="85">
        <f t="shared" si="17"/>
        <v>0</v>
      </c>
    </row>
    <row r="464" spans="1:9" ht="9.9499999999999993" customHeight="1" x14ac:dyDescent="0.2">
      <c r="A464" s="11">
        <v>247</v>
      </c>
      <c r="B464" s="67"/>
      <c r="C464" s="67">
        <v>1</v>
      </c>
      <c r="D464" s="70">
        <v>0</v>
      </c>
      <c r="E464" s="71">
        <v>0</v>
      </c>
      <c r="F464" s="86">
        <v>0</v>
      </c>
      <c r="G464" s="85">
        <f t="shared" si="15"/>
        <v>0</v>
      </c>
      <c r="H464" s="85">
        <f t="shared" si="16"/>
        <v>0</v>
      </c>
      <c r="I464" s="85">
        <f t="shared" si="17"/>
        <v>0</v>
      </c>
    </row>
    <row r="465" spans="1:9" ht="9.9499999999999993" customHeight="1" x14ac:dyDescent="0.2">
      <c r="A465" s="11">
        <v>248</v>
      </c>
      <c r="B465" s="67"/>
      <c r="C465" s="67">
        <v>1</v>
      </c>
      <c r="D465" s="70">
        <v>0</v>
      </c>
      <c r="E465" s="71">
        <v>0</v>
      </c>
      <c r="F465" s="86">
        <v>0</v>
      </c>
      <c r="G465" s="85">
        <f t="shared" si="15"/>
        <v>0</v>
      </c>
      <c r="H465" s="85">
        <f t="shared" si="16"/>
        <v>0</v>
      </c>
      <c r="I465" s="85">
        <f t="shared" si="17"/>
        <v>0</v>
      </c>
    </row>
    <row r="466" spans="1:9" ht="9.9499999999999993" customHeight="1" x14ac:dyDescent="0.2">
      <c r="A466" s="11">
        <v>249</v>
      </c>
      <c r="B466" s="67"/>
      <c r="C466" s="67">
        <v>1</v>
      </c>
      <c r="D466" s="70">
        <v>0</v>
      </c>
      <c r="E466" s="71">
        <v>0</v>
      </c>
      <c r="F466" s="86">
        <v>0</v>
      </c>
      <c r="G466" s="85">
        <f t="shared" si="15"/>
        <v>0</v>
      </c>
      <c r="H466" s="85">
        <f t="shared" si="16"/>
        <v>0</v>
      </c>
      <c r="I466" s="85">
        <f t="shared" si="17"/>
        <v>0</v>
      </c>
    </row>
    <row r="467" spans="1:9" ht="9.9499999999999993" customHeight="1" x14ac:dyDescent="0.2">
      <c r="A467" s="11">
        <v>250</v>
      </c>
      <c r="B467" s="67"/>
      <c r="C467" s="67">
        <v>1</v>
      </c>
      <c r="D467" s="70">
        <v>0</v>
      </c>
      <c r="E467" s="71">
        <v>0</v>
      </c>
      <c r="F467" s="86">
        <v>0</v>
      </c>
      <c r="G467" s="85">
        <f t="shared" si="15"/>
        <v>0</v>
      </c>
      <c r="H467" s="85">
        <f t="shared" si="16"/>
        <v>0</v>
      </c>
      <c r="I467" s="85">
        <f t="shared" si="17"/>
        <v>0</v>
      </c>
    </row>
    <row r="468" spans="1:9" ht="9.9499999999999993" customHeight="1" x14ac:dyDescent="0.2">
      <c r="A468" s="11">
        <v>251</v>
      </c>
      <c r="B468" s="67"/>
      <c r="C468" s="67">
        <v>1</v>
      </c>
      <c r="D468" s="70">
        <v>0</v>
      </c>
      <c r="E468" s="71">
        <v>0</v>
      </c>
      <c r="F468" s="86">
        <v>0</v>
      </c>
      <c r="G468" s="85">
        <f t="shared" si="15"/>
        <v>0</v>
      </c>
      <c r="H468" s="85">
        <f t="shared" si="16"/>
        <v>0</v>
      </c>
      <c r="I468" s="85">
        <f t="shared" si="17"/>
        <v>0</v>
      </c>
    </row>
    <row r="469" spans="1:9" ht="9.9499999999999993" customHeight="1" x14ac:dyDescent="0.2">
      <c r="A469" s="11">
        <v>252</v>
      </c>
      <c r="B469" s="67"/>
      <c r="C469" s="67">
        <v>1</v>
      </c>
      <c r="D469" s="70">
        <v>0</v>
      </c>
      <c r="E469" s="71">
        <v>0</v>
      </c>
      <c r="F469" s="86">
        <v>0</v>
      </c>
      <c r="G469" s="85">
        <f t="shared" si="15"/>
        <v>0</v>
      </c>
      <c r="H469" s="85">
        <f t="shared" si="16"/>
        <v>0</v>
      </c>
      <c r="I469" s="85">
        <f t="shared" si="17"/>
        <v>0</v>
      </c>
    </row>
    <row r="470" spans="1:9" x14ac:dyDescent="0.2">
      <c r="B470" s="92" t="s">
        <v>0</v>
      </c>
      <c r="C470" s="92"/>
      <c r="D470" s="92"/>
      <c r="E470" s="92"/>
      <c r="F470" s="39">
        <f>SUM(F428:F469)</f>
        <v>0</v>
      </c>
      <c r="G470" s="88">
        <f>SUM(G428:G469)</f>
        <v>0</v>
      </c>
      <c r="H470" s="88">
        <f>SUM(H428:H469)</f>
        <v>0</v>
      </c>
      <c r="I470" s="88">
        <f>SUM(I428:I469)</f>
        <v>0</v>
      </c>
    </row>
    <row r="471" spans="1:9" x14ac:dyDescent="0.2">
      <c r="B471" s="92" t="s">
        <v>90</v>
      </c>
      <c r="C471" s="92"/>
      <c r="D471" s="92"/>
      <c r="E471" s="92"/>
      <c r="F471" s="93">
        <f>F470+G470+H470+I470</f>
        <v>0</v>
      </c>
      <c r="G471" s="93"/>
      <c r="H471" s="93"/>
    </row>
    <row r="472" spans="1:9" ht="15" x14ac:dyDescent="0.2">
      <c r="B472" s="40" t="s">
        <v>52</v>
      </c>
      <c r="C472" s="40"/>
      <c r="D472" s="98">
        <f>D416</f>
        <v>0</v>
      </c>
      <c r="E472" s="99"/>
      <c r="F472" s="100">
        <f>D417+D418+D419+F422+F423+F424+F471</f>
        <v>0</v>
      </c>
      <c r="G472" s="100"/>
      <c r="H472" s="100"/>
    </row>
    <row r="473" spans="1:9" ht="15" x14ac:dyDescent="0.2">
      <c r="B473" s="44"/>
      <c r="C473" s="44"/>
      <c r="D473" s="45"/>
      <c r="E473" s="46"/>
      <c r="F473" s="47"/>
      <c r="G473" s="80"/>
      <c r="H473" s="80"/>
    </row>
    <row r="474" spans="1:9" x14ac:dyDescent="0.2">
      <c r="E474" s="33"/>
      <c r="F474" s="34"/>
      <c r="G474" s="97" t="s">
        <v>84</v>
      </c>
      <c r="H474" s="97"/>
    </row>
    <row r="475" spans="1:9" x14ac:dyDescent="0.2">
      <c r="B475" s="27" t="s">
        <v>122</v>
      </c>
      <c r="C475" s="27"/>
      <c r="D475" s="94">
        <f>B107</f>
        <v>0</v>
      </c>
      <c r="E475" s="94"/>
      <c r="F475" s="94"/>
      <c r="G475" s="23"/>
      <c r="H475" s="24"/>
    </row>
    <row r="476" spans="1:9" x14ac:dyDescent="0.2">
      <c r="B476" s="26" t="s">
        <v>44</v>
      </c>
      <c r="C476" s="59"/>
      <c r="D476" s="101">
        <v>0</v>
      </c>
      <c r="E476" s="102"/>
    </row>
    <row r="477" spans="1:9" x14ac:dyDescent="0.2">
      <c r="B477" s="18" t="s">
        <v>45</v>
      </c>
      <c r="C477" s="60"/>
      <c r="D477" s="101">
        <v>0</v>
      </c>
      <c r="E477" s="102"/>
    </row>
    <row r="478" spans="1:9" ht="33.75" x14ac:dyDescent="0.2">
      <c r="B478" s="28" t="s">
        <v>108</v>
      </c>
      <c r="C478" s="28"/>
      <c r="D478" s="101">
        <v>0</v>
      </c>
      <c r="E478" s="102"/>
      <c r="F478" s="95" t="s">
        <v>46</v>
      </c>
      <c r="G478" s="96"/>
      <c r="H478" s="96"/>
    </row>
    <row r="479" spans="1:9" x14ac:dyDescent="0.2">
      <c r="B479" s="103"/>
      <c r="C479" s="104"/>
      <c r="D479" s="104"/>
      <c r="E479" s="104"/>
      <c r="F479" s="105"/>
      <c r="G479" s="31"/>
      <c r="H479" s="31"/>
    </row>
    <row r="480" spans="1:9" x14ac:dyDescent="0.2">
      <c r="B480" s="28"/>
      <c r="C480" s="28"/>
      <c r="D480" s="30" t="s">
        <v>49</v>
      </c>
      <c r="E480" s="29" t="s">
        <v>25</v>
      </c>
      <c r="F480" s="32" t="s">
        <v>0</v>
      </c>
      <c r="G480" s="31"/>
      <c r="H480" s="31"/>
    </row>
    <row r="481" spans="1:9" ht="33.75" x14ac:dyDescent="0.2">
      <c r="B481" s="28" t="s">
        <v>47</v>
      </c>
      <c r="C481" s="28"/>
      <c r="D481" s="64">
        <v>0</v>
      </c>
      <c r="E481" s="84">
        <v>0</v>
      </c>
      <c r="F481" s="85">
        <f>D481*E481</f>
        <v>0</v>
      </c>
    </row>
    <row r="482" spans="1:9" ht="33.75" x14ac:dyDescent="0.2">
      <c r="B482" s="28" t="s">
        <v>48</v>
      </c>
      <c r="C482" s="28"/>
      <c r="D482" s="64">
        <v>0</v>
      </c>
      <c r="E482" s="84">
        <v>0</v>
      </c>
      <c r="F482" s="85">
        <f>D482*E482</f>
        <v>0</v>
      </c>
    </row>
    <row r="483" spans="1:9" ht="33.75" x14ac:dyDescent="0.2">
      <c r="B483" s="28" t="s">
        <v>50</v>
      </c>
      <c r="C483" s="28"/>
      <c r="D483" s="64">
        <v>0</v>
      </c>
      <c r="E483" s="84">
        <v>0</v>
      </c>
      <c r="F483" s="85">
        <f>D483*E483</f>
        <v>0</v>
      </c>
    </row>
    <row r="484" spans="1:9" x14ac:dyDescent="0.2">
      <c r="B484" s="106"/>
      <c r="C484" s="106"/>
      <c r="D484" s="106"/>
      <c r="E484" s="106"/>
      <c r="F484" s="106"/>
    </row>
    <row r="485" spans="1:9" x14ac:dyDescent="0.2">
      <c r="B485" s="107" t="s">
        <v>109</v>
      </c>
      <c r="C485" s="107"/>
      <c r="D485" s="107"/>
      <c r="E485" s="107"/>
      <c r="F485" s="107"/>
      <c r="G485" s="35"/>
      <c r="H485" s="36"/>
    </row>
    <row r="486" spans="1:9" ht="27" x14ac:dyDescent="0.2">
      <c r="B486" s="37" t="s">
        <v>56</v>
      </c>
      <c r="C486" s="61" t="s">
        <v>87</v>
      </c>
      <c r="D486" s="19" t="s">
        <v>51</v>
      </c>
      <c r="E486" s="43" t="s">
        <v>57</v>
      </c>
      <c r="F486" s="41" t="s">
        <v>55</v>
      </c>
      <c r="G486" s="38" t="s">
        <v>54</v>
      </c>
      <c r="H486" s="42" t="s">
        <v>53</v>
      </c>
      <c r="I486" s="38" t="s">
        <v>88</v>
      </c>
    </row>
    <row r="487" spans="1:9" ht="9.9499999999999993" customHeight="1" x14ac:dyDescent="0.2">
      <c r="A487" s="11">
        <v>211</v>
      </c>
      <c r="B487" s="67"/>
      <c r="C487" s="67">
        <v>1</v>
      </c>
      <c r="D487" s="70">
        <v>0</v>
      </c>
      <c r="E487" s="71">
        <v>0</v>
      </c>
      <c r="F487" s="86">
        <v>0</v>
      </c>
      <c r="G487" s="85">
        <f>IF(E487&gt;18,D487*1.9*2,IF(E487&gt;13,D487*1.6*2,IF(E487&gt;9,D487*1.3*2,IF(E487&gt;4,D487*0.8*2,D487*0.5*2))))</f>
        <v>0</v>
      </c>
      <c r="H487" s="85">
        <f>IF((AND(D487&lt;100,C487&lt;2)),E487*0,IF((AND(C487&lt;2,D487&lt;300)),E487*15,IF(D487&lt;100,0,E487*30*C487)))</f>
        <v>0</v>
      </c>
      <c r="I487" s="85">
        <f>IF(D487&lt;100,0,IF(C487&lt;2,0,IF(D487&lt;300,(C487-1)*E487*45,C487*E487*45)))</f>
        <v>0</v>
      </c>
    </row>
    <row r="488" spans="1:9" ht="9.9499999999999993" customHeight="1" x14ac:dyDescent="0.2">
      <c r="A488" s="11">
        <v>212</v>
      </c>
      <c r="B488" s="67"/>
      <c r="C488" s="67">
        <v>1</v>
      </c>
      <c r="D488" s="70">
        <v>0</v>
      </c>
      <c r="E488" s="71">
        <v>0</v>
      </c>
      <c r="F488" s="86">
        <v>0</v>
      </c>
      <c r="G488" s="85">
        <f t="shared" ref="G488:G528" si="18">IF(E488&gt;18,D488*1.9*2,IF(E488&gt;13,D488*1.6*2,IF(E488&gt;9,D488*1.3*2,IF(E488&gt;4,D488*0.8*2,D488*0.5*2))))</f>
        <v>0</v>
      </c>
      <c r="H488" s="85">
        <f t="shared" ref="H488:H528" si="19">IF((AND(D488&lt;100,C488&lt;2)),E488*0,IF((AND(C488&lt;2,D488&lt;300)),E488*15,IF(D488&lt;100,0,E488*30*C488)))</f>
        <v>0</v>
      </c>
      <c r="I488" s="85">
        <f t="shared" ref="I488:I528" si="20">IF(D488&lt;100,0,IF(C488&lt;2,0,IF(D488&lt;300,(C488-1)*E488*45,C488*E488*45)))</f>
        <v>0</v>
      </c>
    </row>
    <row r="489" spans="1:9" ht="9.9499999999999993" customHeight="1" x14ac:dyDescent="0.2">
      <c r="A489" s="11">
        <v>213</v>
      </c>
      <c r="B489" s="67"/>
      <c r="C489" s="67">
        <v>1</v>
      </c>
      <c r="D489" s="70">
        <v>0</v>
      </c>
      <c r="E489" s="71">
        <v>0</v>
      </c>
      <c r="F489" s="86">
        <v>0</v>
      </c>
      <c r="G489" s="85">
        <f t="shared" si="18"/>
        <v>0</v>
      </c>
      <c r="H489" s="85">
        <f t="shared" si="19"/>
        <v>0</v>
      </c>
      <c r="I489" s="85">
        <f t="shared" si="20"/>
        <v>0</v>
      </c>
    </row>
    <row r="490" spans="1:9" ht="9.9499999999999993" customHeight="1" x14ac:dyDescent="0.2">
      <c r="A490" s="11">
        <v>214</v>
      </c>
      <c r="B490" s="67"/>
      <c r="C490" s="67">
        <v>1</v>
      </c>
      <c r="D490" s="70">
        <v>0</v>
      </c>
      <c r="E490" s="71">
        <v>0</v>
      </c>
      <c r="F490" s="86">
        <v>0</v>
      </c>
      <c r="G490" s="85">
        <f t="shared" si="18"/>
        <v>0</v>
      </c>
      <c r="H490" s="85">
        <f t="shared" si="19"/>
        <v>0</v>
      </c>
      <c r="I490" s="85">
        <f t="shared" si="20"/>
        <v>0</v>
      </c>
    </row>
    <row r="491" spans="1:9" ht="9.9499999999999993" customHeight="1" x14ac:dyDescent="0.2">
      <c r="A491" s="11">
        <v>215</v>
      </c>
      <c r="B491" s="67"/>
      <c r="C491" s="67">
        <v>1</v>
      </c>
      <c r="D491" s="70">
        <v>0</v>
      </c>
      <c r="E491" s="71">
        <v>0</v>
      </c>
      <c r="F491" s="86">
        <v>0</v>
      </c>
      <c r="G491" s="85">
        <f t="shared" si="18"/>
        <v>0</v>
      </c>
      <c r="H491" s="85">
        <f t="shared" si="19"/>
        <v>0</v>
      </c>
      <c r="I491" s="85">
        <f t="shared" si="20"/>
        <v>0</v>
      </c>
    </row>
    <row r="492" spans="1:9" ht="9.9499999999999993" customHeight="1" x14ac:dyDescent="0.2">
      <c r="A492" s="11">
        <v>216</v>
      </c>
      <c r="B492" s="67"/>
      <c r="C492" s="67">
        <v>1</v>
      </c>
      <c r="D492" s="70">
        <v>0</v>
      </c>
      <c r="E492" s="71">
        <v>0</v>
      </c>
      <c r="F492" s="86">
        <v>0</v>
      </c>
      <c r="G492" s="85">
        <f t="shared" si="18"/>
        <v>0</v>
      </c>
      <c r="H492" s="85">
        <f t="shared" si="19"/>
        <v>0</v>
      </c>
      <c r="I492" s="85">
        <f t="shared" si="20"/>
        <v>0</v>
      </c>
    </row>
    <row r="493" spans="1:9" ht="9.9499999999999993" customHeight="1" x14ac:dyDescent="0.2">
      <c r="A493" s="11">
        <v>217</v>
      </c>
      <c r="B493" s="67"/>
      <c r="C493" s="67">
        <v>1</v>
      </c>
      <c r="D493" s="70">
        <v>0</v>
      </c>
      <c r="E493" s="71">
        <v>0</v>
      </c>
      <c r="F493" s="86">
        <v>0</v>
      </c>
      <c r="G493" s="85">
        <f t="shared" si="18"/>
        <v>0</v>
      </c>
      <c r="H493" s="85">
        <f t="shared" si="19"/>
        <v>0</v>
      </c>
      <c r="I493" s="85">
        <f t="shared" si="20"/>
        <v>0</v>
      </c>
    </row>
    <row r="494" spans="1:9" ht="9.9499999999999993" customHeight="1" x14ac:dyDescent="0.2">
      <c r="A494" s="11">
        <v>218</v>
      </c>
      <c r="B494" s="67"/>
      <c r="C494" s="67">
        <v>1</v>
      </c>
      <c r="D494" s="70">
        <v>0</v>
      </c>
      <c r="E494" s="71">
        <v>0</v>
      </c>
      <c r="F494" s="86">
        <v>0</v>
      </c>
      <c r="G494" s="85">
        <f t="shared" si="18"/>
        <v>0</v>
      </c>
      <c r="H494" s="85">
        <f t="shared" si="19"/>
        <v>0</v>
      </c>
      <c r="I494" s="85">
        <f t="shared" si="20"/>
        <v>0</v>
      </c>
    </row>
    <row r="495" spans="1:9" ht="9.9499999999999993" customHeight="1" x14ac:dyDescent="0.2">
      <c r="A495" s="11">
        <v>219</v>
      </c>
      <c r="B495" s="67"/>
      <c r="C495" s="67">
        <v>1</v>
      </c>
      <c r="D495" s="70">
        <v>0</v>
      </c>
      <c r="E495" s="71">
        <v>0</v>
      </c>
      <c r="F495" s="86">
        <v>0</v>
      </c>
      <c r="G495" s="85">
        <f t="shared" si="18"/>
        <v>0</v>
      </c>
      <c r="H495" s="85">
        <f t="shared" si="19"/>
        <v>0</v>
      </c>
      <c r="I495" s="85">
        <f t="shared" si="20"/>
        <v>0</v>
      </c>
    </row>
    <row r="496" spans="1:9" ht="9.9499999999999993" customHeight="1" x14ac:dyDescent="0.2">
      <c r="A496" s="11">
        <v>220</v>
      </c>
      <c r="B496" s="67"/>
      <c r="C496" s="67">
        <v>1</v>
      </c>
      <c r="D496" s="70">
        <v>0</v>
      </c>
      <c r="E496" s="71">
        <v>0</v>
      </c>
      <c r="F496" s="86">
        <v>0</v>
      </c>
      <c r="G496" s="85">
        <f t="shared" si="18"/>
        <v>0</v>
      </c>
      <c r="H496" s="85">
        <f t="shared" si="19"/>
        <v>0</v>
      </c>
      <c r="I496" s="85">
        <f t="shared" si="20"/>
        <v>0</v>
      </c>
    </row>
    <row r="497" spans="1:9" ht="9.9499999999999993" customHeight="1" x14ac:dyDescent="0.2">
      <c r="A497" s="11">
        <v>221</v>
      </c>
      <c r="B497" s="67"/>
      <c r="C497" s="67">
        <v>1</v>
      </c>
      <c r="D497" s="70">
        <v>0</v>
      </c>
      <c r="E497" s="71">
        <v>0</v>
      </c>
      <c r="F497" s="86">
        <v>0</v>
      </c>
      <c r="G497" s="85">
        <f t="shared" si="18"/>
        <v>0</v>
      </c>
      <c r="H497" s="85">
        <f t="shared" si="19"/>
        <v>0</v>
      </c>
      <c r="I497" s="85">
        <f t="shared" si="20"/>
        <v>0</v>
      </c>
    </row>
    <row r="498" spans="1:9" ht="9.9499999999999993" customHeight="1" x14ac:dyDescent="0.2">
      <c r="A498" s="11">
        <v>222</v>
      </c>
      <c r="B498" s="67"/>
      <c r="C498" s="67">
        <v>1</v>
      </c>
      <c r="D498" s="70">
        <v>0</v>
      </c>
      <c r="E498" s="71">
        <v>0</v>
      </c>
      <c r="F498" s="86">
        <v>0</v>
      </c>
      <c r="G498" s="85">
        <f t="shared" si="18"/>
        <v>0</v>
      </c>
      <c r="H498" s="85">
        <f t="shared" si="19"/>
        <v>0</v>
      </c>
      <c r="I498" s="85">
        <f t="shared" si="20"/>
        <v>0</v>
      </c>
    </row>
    <row r="499" spans="1:9" ht="9.9499999999999993" customHeight="1" x14ac:dyDescent="0.2">
      <c r="A499" s="11">
        <v>223</v>
      </c>
      <c r="B499" s="67"/>
      <c r="C499" s="67">
        <v>1</v>
      </c>
      <c r="D499" s="70">
        <v>0</v>
      </c>
      <c r="E499" s="71">
        <v>0</v>
      </c>
      <c r="F499" s="86">
        <v>0</v>
      </c>
      <c r="G499" s="85">
        <f t="shared" si="18"/>
        <v>0</v>
      </c>
      <c r="H499" s="85">
        <f t="shared" si="19"/>
        <v>0</v>
      </c>
      <c r="I499" s="85">
        <f t="shared" si="20"/>
        <v>0</v>
      </c>
    </row>
    <row r="500" spans="1:9" ht="9.9499999999999993" customHeight="1" x14ac:dyDescent="0.2">
      <c r="A500" s="11">
        <v>224</v>
      </c>
      <c r="B500" s="67"/>
      <c r="C500" s="67">
        <v>1</v>
      </c>
      <c r="D500" s="70">
        <v>0</v>
      </c>
      <c r="E500" s="71">
        <v>0</v>
      </c>
      <c r="F500" s="86">
        <v>0</v>
      </c>
      <c r="G500" s="85">
        <f t="shared" si="18"/>
        <v>0</v>
      </c>
      <c r="H500" s="85">
        <f t="shared" si="19"/>
        <v>0</v>
      </c>
      <c r="I500" s="85">
        <f t="shared" si="20"/>
        <v>0</v>
      </c>
    </row>
    <row r="501" spans="1:9" ht="9.9499999999999993" customHeight="1" x14ac:dyDescent="0.2">
      <c r="A501" s="11">
        <v>225</v>
      </c>
      <c r="B501" s="67"/>
      <c r="C501" s="67">
        <v>1</v>
      </c>
      <c r="D501" s="70">
        <v>0</v>
      </c>
      <c r="E501" s="71">
        <v>0</v>
      </c>
      <c r="F501" s="86">
        <v>0</v>
      </c>
      <c r="G501" s="85">
        <f t="shared" si="18"/>
        <v>0</v>
      </c>
      <c r="H501" s="85">
        <f t="shared" si="19"/>
        <v>0</v>
      </c>
      <c r="I501" s="85">
        <f t="shared" si="20"/>
        <v>0</v>
      </c>
    </row>
    <row r="502" spans="1:9" ht="9.9499999999999993" customHeight="1" x14ac:dyDescent="0.2">
      <c r="A502" s="11">
        <v>226</v>
      </c>
      <c r="B502" s="67"/>
      <c r="C502" s="67">
        <v>1</v>
      </c>
      <c r="D502" s="70">
        <v>0</v>
      </c>
      <c r="E502" s="71">
        <v>0</v>
      </c>
      <c r="F502" s="86">
        <v>0</v>
      </c>
      <c r="G502" s="85">
        <f t="shared" si="18"/>
        <v>0</v>
      </c>
      <c r="H502" s="85">
        <f t="shared" si="19"/>
        <v>0</v>
      </c>
      <c r="I502" s="85">
        <f t="shared" si="20"/>
        <v>0</v>
      </c>
    </row>
    <row r="503" spans="1:9" ht="9.9499999999999993" customHeight="1" x14ac:dyDescent="0.2">
      <c r="A503" s="11">
        <v>227</v>
      </c>
      <c r="B503" s="67"/>
      <c r="C503" s="67">
        <v>1</v>
      </c>
      <c r="D503" s="70">
        <v>0</v>
      </c>
      <c r="E503" s="71">
        <v>0</v>
      </c>
      <c r="F503" s="86">
        <v>0</v>
      </c>
      <c r="G503" s="85">
        <f t="shared" si="18"/>
        <v>0</v>
      </c>
      <c r="H503" s="85">
        <f t="shared" si="19"/>
        <v>0</v>
      </c>
      <c r="I503" s="85">
        <f t="shared" si="20"/>
        <v>0</v>
      </c>
    </row>
    <row r="504" spans="1:9" ht="9.9499999999999993" customHeight="1" x14ac:dyDescent="0.2">
      <c r="A504" s="11">
        <v>228</v>
      </c>
      <c r="B504" s="67"/>
      <c r="C504" s="67">
        <v>1</v>
      </c>
      <c r="D504" s="70">
        <v>0</v>
      </c>
      <c r="E504" s="71">
        <v>0</v>
      </c>
      <c r="F504" s="86">
        <v>0</v>
      </c>
      <c r="G504" s="85">
        <f t="shared" si="18"/>
        <v>0</v>
      </c>
      <c r="H504" s="85">
        <f t="shared" si="19"/>
        <v>0</v>
      </c>
      <c r="I504" s="85">
        <f t="shared" si="20"/>
        <v>0</v>
      </c>
    </row>
    <row r="505" spans="1:9" ht="9.9499999999999993" customHeight="1" x14ac:dyDescent="0.2">
      <c r="A505" s="11">
        <v>229</v>
      </c>
      <c r="B505" s="67"/>
      <c r="C505" s="67">
        <v>1</v>
      </c>
      <c r="D505" s="70">
        <v>0</v>
      </c>
      <c r="E505" s="71">
        <v>0</v>
      </c>
      <c r="F505" s="86">
        <v>0</v>
      </c>
      <c r="G505" s="85">
        <f t="shared" si="18"/>
        <v>0</v>
      </c>
      <c r="H505" s="85">
        <f t="shared" si="19"/>
        <v>0</v>
      </c>
      <c r="I505" s="85">
        <f t="shared" si="20"/>
        <v>0</v>
      </c>
    </row>
    <row r="506" spans="1:9" ht="9.9499999999999993" customHeight="1" x14ac:dyDescent="0.2">
      <c r="A506" s="11">
        <v>230</v>
      </c>
      <c r="B506" s="67"/>
      <c r="C506" s="67">
        <v>1</v>
      </c>
      <c r="D506" s="70">
        <v>0</v>
      </c>
      <c r="E506" s="71">
        <v>0</v>
      </c>
      <c r="F506" s="86">
        <v>0</v>
      </c>
      <c r="G506" s="85">
        <f t="shared" si="18"/>
        <v>0</v>
      </c>
      <c r="H506" s="85">
        <f t="shared" si="19"/>
        <v>0</v>
      </c>
      <c r="I506" s="85">
        <f t="shared" si="20"/>
        <v>0</v>
      </c>
    </row>
    <row r="507" spans="1:9" ht="9.9499999999999993" customHeight="1" x14ac:dyDescent="0.2">
      <c r="A507" s="11">
        <v>231</v>
      </c>
      <c r="B507" s="67"/>
      <c r="C507" s="67">
        <v>1</v>
      </c>
      <c r="D507" s="70">
        <v>0</v>
      </c>
      <c r="E507" s="71">
        <v>0</v>
      </c>
      <c r="F507" s="86">
        <v>0</v>
      </c>
      <c r="G507" s="85">
        <f t="shared" si="18"/>
        <v>0</v>
      </c>
      <c r="H507" s="85">
        <f t="shared" si="19"/>
        <v>0</v>
      </c>
      <c r="I507" s="85">
        <f t="shared" si="20"/>
        <v>0</v>
      </c>
    </row>
    <row r="508" spans="1:9" ht="9.9499999999999993" customHeight="1" x14ac:dyDescent="0.2">
      <c r="A508" s="11">
        <v>232</v>
      </c>
      <c r="B508" s="67"/>
      <c r="C508" s="67">
        <v>1</v>
      </c>
      <c r="D508" s="70">
        <v>0</v>
      </c>
      <c r="E508" s="71">
        <v>0</v>
      </c>
      <c r="F508" s="86">
        <v>0</v>
      </c>
      <c r="G508" s="85">
        <f t="shared" si="18"/>
        <v>0</v>
      </c>
      <c r="H508" s="85">
        <f t="shared" si="19"/>
        <v>0</v>
      </c>
      <c r="I508" s="85">
        <f t="shared" si="20"/>
        <v>0</v>
      </c>
    </row>
    <row r="509" spans="1:9" ht="9.9499999999999993" customHeight="1" x14ac:dyDescent="0.2">
      <c r="A509" s="11">
        <v>233</v>
      </c>
      <c r="B509" s="67"/>
      <c r="C509" s="67">
        <v>1</v>
      </c>
      <c r="D509" s="70">
        <v>0</v>
      </c>
      <c r="E509" s="71">
        <v>0</v>
      </c>
      <c r="F509" s="86">
        <v>0</v>
      </c>
      <c r="G509" s="85">
        <f t="shared" si="18"/>
        <v>0</v>
      </c>
      <c r="H509" s="85">
        <f t="shared" si="19"/>
        <v>0</v>
      </c>
      <c r="I509" s="85">
        <f t="shared" si="20"/>
        <v>0</v>
      </c>
    </row>
    <row r="510" spans="1:9" ht="9.9499999999999993" customHeight="1" x14ac:dyDescent="0.2">
      <c r="A510" s="11">
        <v>234</v>
      </c>
      <c r="B510" s="67"/>
      <c r="C510" s="67">
        <v>1</v>
      </c>
      <c r="D510" s="70">
        <v>0</v>
      </c>
      <c r="E510" s="71">
        <v>0</v>
      </c>
      <c r="F510" s="86">
        <v>0</v>
      </c>
      <c r="G510" s="85">
        <f t="shared" si="18"/>
        <v>0</v>
      </c>
      <c r="H510" s="85">
        <f t="shared" si="19"/>
        <v>0</v>
      </c>
      <c r="I510" s="85">
        <f t="shared" si="20"/>
        <v>0</v>
      </c>
    </row>
    <row r="511" spans="1:9" ht="9.9499999999999993" customHeight="1" x14ac:dyDescent="0.2">
      <c r="A511" s="11">
        <v>235</v>
      </c>
      <c r="B511" s="67"/>
      <c r="C511" s="67">
        <v>1</v>
      </c>
      <c r="D511" s="70">
        <v>0</v>
      </c>
      <c r="E511" s="71">
        <v>0</v>
      </c>
      <c r="F511" s="86">
        <v>0</v>
      </c>
      <c r="G511" s="85">
        <f t="shared" si="18"/>
        <v>0</v>
      </c>
      <c r="H511" s="85">
        <f t="shared" si="19"/>
        <v>0</v>
      </c>
      <c r="I511" s="85">
        <f t="shared" si="20"/>
        <v>0</v>
      </c>
    </row>
    <row r="512" spans="1:9" ht="9.9499999999999993" customHeight="1" x14ac:dyDescent="0.2">
      <c r="A512" s="11">
        <v>236</v>
      </c>
      <c r="B512" s="67"/>
      <c r="C512" s="67">
        <v>1</v>
      </c>
      <c r="D512" s="70">
        <v>0</v>
      </c>
      <c r="E512" s="71">
        <v>0</v>
      </c>
      <c r="F512" s="86">
        <v>0</v>
      </c>
      <c r="G512" s="85">
        <f t="shared" si="18"/>
        <v>0</v>
      </c>
      <c r="H512" s="85">
        <f t="shared" si="19"/>
        <v>0</v>
      </c>
      <c r="I512" s="85">
        <f t="shared" si="20"/>
        <v>0</v>
      </c>
    </row>
    <row r="513" spans="1:9" ht="9.9499999999999993" customHeight="1" x14ac:dyDescent="0.2">
      <c r="A513" s="11">
        <v>237</v>
      </c>
      <c r="B513" s="67"/>
      <c r="C513" s="67">
        <v>1</v>
      </c>
      <c r="D513" s="70">
        <v>0</v>
      </c>
      <c r="E513" s="71">
        <v>0</v>
      </c>
      <c r="F513" s="86">
        <v>0</v>
      </c>
      <c r="G513" s="85">
        <f t="shared" si="18"/>
        <v>0</v>
      </c>
      <c r="H513" s="85">
        <f t="shared" si="19"/>
        <v>0</v>
      </c>
      <c r="I513" s="85">
        <f t="shared" si="20"/>
        <v>0</v>
      </c>
    </row>
    <row r="514" spans="1:9" ht="9.9499999999999993" customHeight="1" x14ac:dyDescent="0.2">
      <c r="A514" s="11">
        <v>238</v>
      </c>
      <c r="B514" s="67"/>
      <c r="C514" s="67">
        <v>1</v>
      </c>
      <c r="D514" s="70">
        <v>0</v>
      </c>
      <c r="E514" s="71">
        <v>0</v>
      </c>
      <c r="F514" s="86">
        <v>0</v>
      </c>
      <c r="G514" s="85">
        <f t="shared" si="18"/>
        <v>0</v>
      </c>
      <c r="H514" s="85">
        <f t="shared" si="19"/>
        <v>0</v>
      </c>
      <c r="I514" s="85">
        <f t="shared" si="20"/>
        <v>0</v>
      </c>
    </row>
    <row r="515" spans="1:9" ht="9.9499999999999993" customHeight="1" x14ac:dyDescent="0.2">
      <c r="A515" s="11">
        <v>239</v>
      </c>
      <c r="B515" s="67"/>
      <c r="C515" s="67">
        <v>1</v>
      </c>
      <c r="D515" s="70">
        <v>0</v>
      </c>
      <c r="E515" s="71">
        <v>0</v>
      </c>
      <c r="F515" s="86">
        <v>0</v>
      </c>
      <c r="G515" s="85">
        <f t="shared" si="18"/>
        <v>0</v>
      </c>
      <c r="H515" s="85">
        <f t="shared" si="19"/>
        <v>0</v>
      </c>
      <c r="I515" s="85">
        <f t="shared" si="20"/>
        <v>0</v>
      </c>
    </row>
    <row r="516" spans="1:9" ht="9.9499999999999993" customHeight="1" x14ac:dyDescent="0.2">
      <c r="A516" s="11">
        <v>240</v>
      </c>
      <c r="B516" s="67"/>
      <c r="C516" s="67">
        <v>1</v>
      </c>
      <c r="D516" s="70">
        <v>0</v>
      </c>
      <c r="E516" s="71">
        <v>0</v>
      </c>
      <c r="F516" s="86">
        <v>0</v>
      </c>
      <c r="G516" s="85">
        <f t="shared" si="18"/>
        <v>0</v>
      </c>
      <c r="H516" s="85">
        <f t="shared" si="19"/>
        <v>0</v>
      </c>
      <c r="I516" s="85">
        <f t="shared" si="20"/>
        <v>0</v>
      </c>
    </row>
    <row r="517" spans="1:9" ht="9.9499999999999993" customHeight="1" x14ac:dyDescent="0.2">
      <c r="A517" s="11">
        <v>241</v>
      </c>
      <c r="B517" s="67"/>
      <c r="C517" s="67">
        <v>1</v>
      </c>
      <c r="D517" s="70">
        <v>0</v>
      </c>
      <c r="E517" s="71">
        <v>0</v>
      </c>
      <c r="F517" s="86">
        <v>0</v>
      </c>
      <c r="G517" s="85">
        <f t="shared" si="18"/>
        <v>0</v>
      </c>
      <c r="H517" s="85">
        <f t="shared" si="19"/>
        <v>0</v>
      </c>
      <c r="I517" s="85">
        <f t="shared" si="20"/>
        <v>0</v>
      </c>
    </row>
    <row r="518" spans="1:9" ht="9.9499999999999993" customHeight="1" x14ac:dyDescent="0.2">
      <c r="A518" s="11">
        <v>242</v>
      </c>
      <c r="B518" s="67"/>
      <c r="C518" s="67">
        <v>1</v>
      </c>
      <c r="D518" s="70">
        <v>0</v>
      </c>
      <c r="E518" s="71">
        <v>0</v>
      </c>
      <c r="F518" s="86">
        <v>0</v>
      </c>
      <c r="G518" s="85">
        <f t="shared" si="18"/>
        <v>0</v>
      </c>
      <c r="H518" s="85">
        <f t="shared" si="19"/>
        <v>0</v>
      </c>
      <c r="I518" s="85">
        <f t="shared" si="20"/>
        <v>0</v>
      </c>
    </row>
    <row r="519" spans="1:9" ht="9.9499999999999993" customHeight="1" x14ac:dyDescent="0.2">
      <c r="A519" s="11">
        <v>243</v>
      </c>
      <c r="B519" s="67"/>
      <c r="C519" s="67">
        <v>1</v>
      </c>
      <c r="D519" s="70">
        <v>0</v>
      </c>
      <c r="E519" s="71">
        <v>0</v>
      </c>
      <c r="F519" s="86">
        <v>0</v>
      </c>
      <c r="G519" s="85">
        <f t="shared" si="18"/>
        <v>0</v>
      </c>
      <c r="H519" s="85">
        <f t="shared" si="19"/>
        <v>0</v>
      </c>
      <c r="I519" s="85">
        <f t="shared" si="20"/>
        <v>0</v>
      </c>
    </row>
    <row r="520" spans="1:9" ht="9.9499999999999993" customHeight="1" x14ac:dyDescent="0.2">
      <c r="A520" s="11">
        <v>244</v>
      </c>
      <c r="B520" s="67"/>
      <c r="C520" s="67">
        <v>1</v>
      </c>
      <c r="D520" s="70">
        <v>0</v>
      </c>
      <c r="E520" s="71">
        <v>0</v>
      </c>
      <c r="F520" s="86">
        <v>0</v>
      </c>
      <c r="G520" s="85">
        <f t="shared" si="18"/>
        <v>0</v>
      </c>
      <c r="H520" s="85">
        <f t="shared" si="19"/>
        <v>0</v>
      </c>
      <c r="I520" s="85">
        <f t="shared" si="20"/>
        <v>0</v>
      </c>
    </row>
    <row r="521" spans="1:9" ht="9.9499999999999993" customHeight="1" x14ac:dyDescent="0.2">
      <c r="A521" s="11">
        <v>245</v>
      </c>
      <c r="B521" s="67"/>
      <c r="C521" s="67">
        <v>1</v>
      </c>
      <c r="D521" s="70">
        <v>0</v>
      </c>
      <c r="E521" s="71">
        <v>0</v>
      </c>
      <c r="F521" s="86">
        <v>0</v>
      </c>
      <c r="G521" s="85">
        <f t="shared" si="18"/>
        <v>0</v>
      </c>
      <c r="H521" s="85">
        <f t="shared" si="19"/>
        <v>0</v>
      </c>
      <c r="I521" s="85">
        <f t="shared" si="20"/>
        <v>0</v>
      </c>
    </row>
    <row r="522" spans="1:9" ht="9.9499999999999993" customHeight="1" x14ac:dyDescent="0.2">
      <c r="A522" s="11">
        <v>246</v>
      </c>
      <c r="B522" s="67"/>
      <c r="C522" s="67">
        <v>1</v>
      </c>
      <c r="D522" s="70">
        <v>0</v>
      </c>
      <c r="E522" s="71">
        <v>0</v>
      </c>
      <c r="F522" s="86">
        <v>0</v>
      </c>
      <c r="G522" s="85">
        <f t="shared" si="18"/>
        <v>0</v>
      </c>
      <c r="H522" s="85">
        <f t="shared" si="19"/>
        <v>0</v>
      </c>
      <c r="I522" s="85">
        <f t="shared" si="20"/>
        <v>0</v>
      </c>
    </row>
    <row r="523" spans="1:9" ht="9.9499999999999993" customHeight="1" x14ac:dyDescent="0.2">
      <c r="A523" s="11">
        <v>247</v>
      </c>
      <c r="B523" s="67"/>
      <c r="C523" s="67">
        <v>1</v>
      </c>
      <c r="D523" s="70">
        <v>0</v>
      </c>
      <c r="E523" s="71">
        <v>0</v>
      </c>
      <c r="F523" s="86">
        <v>0</v>
      </c>
      <c r="G523" s="85">
        <f t="shared" si="18"/>
        <v>0</v>
      </c>
      <c r="H523" s="85">
        <f t="shared" si="19"/>
        <v>0</v>
      </c>
      <c r="I523" s="85">
        <f t="shared" si="20"/>
        <v>0</v>
      </c>
    </row>
    <row r="524" spans="1:9" ht="9.9499999999999993" customHeight="1" x14ac:dyDescent="0.2">
      <c r="A524" s="11">
        <v>248</v>
      </c>
      <c r="B524" s="67"/>
      <c r="C524" s="67">
        <v>1</v>
      </c>
      <c r="D524" s="70">
        <v>0</v>
      </c>
      <c r="E524" s="71">
        <v>0</v>
      </c>
      <c r="F524" s="86">
        <v>0</v>
      </c>
      <c r="G524" s="85">
        <f t="shared" si="18"/>
        <v>0</v>
      </c>
      <c r="H524" s="85">
        <f t="shared" si="19"/>
        <v>0</v>
      </c>
      <c r="I524" s="85">
        <f t="shared" si="20"/>
        <v>0</v>
      </c>
    </row>
    <row r="525" spans="1:9" ht="9.9499999999999993" customHeight="1" x14ac:dyDescent="0.2">
      <c r="A525" s="11">
        <v>249</v>
      </c>
      <c r="B525" s="67"/>
      <c r="C525" s="67">
        <v>1</v>
      </c>
      <c r="D525" s="70">
        <v>0</v>
      </c>
      <c r="E525" s="71">
        <v>0</v>
      </c>
      <c r="F525" s="86">
        <v>0</v>
      </c>
      <c r="G525" s="85">
        <f t="shared" si="18"/>
        <v>0</v>
      </c>
      <c r="H525" s="85">
        <f t="shared" si="19"/>
        <v>0</v>
      </c>
      <c r="I525" s="85">
        <f t="shared" si="20"/>
        <v>0</v>
      </c>
    </row>
    <row r="526" spans="1:9" ht="9.9499999999999993" customHeight="1" x14ac:dyDescent="0.2">
      <c r="A526" s="11">
        <v>250</v>
      </c>
      <c r="B526" s="67"/>
      <c r="C526" s="67">
        <v>1</v>
      </c>
      <c r="D526" s="70">
        <v>0</v>
      </c>
      <c r="E526" s="71">
        <v>0</v>
      </c>
      <c r="F526" s="86">
        <v>0</v>
      </c>
      <c r="G526" s="85">
        <f t="shared" si="18"/>
        <v>0</v>
      </c>
      <c r="H526" s="85">
        <f t="shared" si="19"/>
        <v>0</v>
      </c>
      <c r="I526" s="85">
        <f t="shared" si="20"/>
        <v>0</v>
      </c>
    </row>
    <row r="527" spans="1:9" ht="9.9499999999999993" customHeight="1" x14ac:dyDescent="0.2">
      <c r="A527" s="11">
        <v>251</v>
      </c>
      <c r="B527" s="67"/>
      <c r="C527" s="67">
        <v>1</v>
      </c>
      <c r="D527" s="70">
        <v>0</v>
      </c>
      <c r="E527" s="71">
        <v>0</v>
      </c>
      <c r="F527" s="86">
        <v>0</v>
      </c>
      <c r="G527" s="85">
        <f t="shared" si="18"/>
        <v>0</v>
      </c>
      <c r="H527" s="85">
        <f t="shared" si="19"/>
        <v>0</v>
      </c>
      <c r="I527" s="85">
        <f t="shared" si="20"/>
        <v>0</v>
      </c>
    </row>
    <row r="528" spans="1:9" ht="9.9499999999999993" customHeight="1" x14ac:dyDescent="0.2">
      <c r="A528" s="11">
        <v>252</v>
      </c>
      <c r="B528" s="67"/>
      <c r="C528" s="67">
        <v>1</v>
      </c>
      <c r="D528" s="70">
        <v>0</v>
      </c>
      <c r="E528" s="71">
        <v>0</v>
      </c>
      <c r="F528" s="86">
        <v>0</v>
      </c>
      <c r="G528" s="85">
        <f t="shared" si="18"/>
        <v>0</v>
      </c>
      <c r="H528" s="85">
        <f t="shared" si="19"/>
        <v>0</v>
      </c>
      <c r="I528" s="85">
        <f t="shared" si="20"/>
        <v>0</v>
      </c>
    </row>
    <row r="529" spans="2:9" x14ac:dyDescent="0.2">
      <c r="B529" s="92" t="s">
        <v>0</v>
      </c>
      <c r="C529" s="92"/>
      <c r="D529" s="92"/>
      <c r="E529" s="92"/>
      <c r="F529" s="39">
        <f>SUM(F487:F528)</f>
        <v>0</v>
      </c>
      <c r="G529" s="88">
        <f>SUM(G487:G528)</f>
        <v>0</v>
      </c>
      <c r="H529" s="88">
        <f>SUM(H487:H528)</f>
        <v>0</v>
      </c>
      <c r="I529" s="88">
        <f>SUM(I487:I528)</f>
        <v>0</v>
      </c>
    </row>
    <row r="530" spans="2:9" x14ac:dyDescent="0.2">
      <c r="B530" s="92" t="s">
        <v>90</v>
      </c>
      <c r="C530" s="92"/>
      <c r="D530" s="92"/>
      <c r="E530" s="92"/>
      <c r="F530" s="93">
        <f>F529+G529+H529+I529</f>
        <v>0</v>
      </c>
      <c r="G530" s="93"/>
      <c r="H530" s="93"/>
    </row>
    <row r="531" spans="2:9" ht="15" x14ac:dyDescent="0.2">
      <c r="B531" s="40" t="s">
        <v>52</v>
      </c>
      <c r="C531" s="40"/>
      <c r="D531" s="98">
        <f>D475</f>
        <v>0</v>
      </c>
      <c r="E531" s="99"/>
      <c r="F531" s="100">
        <f>D476+D477+D478+F481+F482+F483+F530</f>
        <v>0</v>
      </c>
      <c r="G531" s="100"/>
      <c r="H531" s="100"/>
    </row>
    <row r="532" spans="2:9" x14ac:dyDescent="0.2">
      <c r="E532" s="33"/>
      <c r="F532" s="34"/>
      <c r="G532" s="97" t="s">
        <v>84</v>
      </c>
      <c r="H532" s="97"/>
    </row>
    <row r="533" spans="2:9" x14ac:dyDescent="0.2">
      <c r="E533" s="33"/>
      <c r="F533" s="34"/>
      <c r="G533" s="73"/>
      <c r="H533" s="73"/>
    </row>
    <row r="534" spans="2:9" x14ac:dyDescent="0.2">
      <c r="B534" s="27" t="s">
        <v>123</v>
      </c>
      <c r="C534" s="27"/>
      <c r="D534" s="94">
        <f>B108</f>
        <v>0</v>
      </c>
      <c r="E534" s="94"/>
      <c r="F534" s="94"/>
      <c r="G534" s="23"/>
      <c r="H534" s="24"/>
    </row>
    <row r="535" spans="2:9" x14ac:dyDescent="0.2">
      <c r="B535" s="26" t="s">
        <v>44</v>
      </c>
      <c r="C535" s="59"/>
      <c r="D535" s="101">
        <v>0</v>
      </c>
      <c r="E535" s="102"/>
    </row>
    <row r="536" spans="2:9" x14ac:dyDescent="0.2">
      <c r="B536" s="18" t="s">
        <v>45</v>
      </c>
      <c r="C536" s="60"/>
      <c r="D536" s="101">
        <v>0</v>
      </c>
      <c r="E536" s="102"/>
    </row>
    <row r="537" spans="2:9" ht="33.75" x14ac:dyDescent="0.2">
      <c r="B537" s="28" t="s">
        <v>108</v>
      </c>
      <c r="C537" s="28"/>
      <c r="D537" s="101">
        <v>0</v>
      </c>
      <c r="E537" s="102"/>
      <c r="F537" s="95" t="s">
        <v>46</v>
      </c>
      <c r="G537" s="96"/>
      <c r="H537" s="96"/>
    </row>
    <row r="538" spans="2:9" x14ac:dyDescent="0.2">
      <c r="B538" s="103"/>
      <c r="C538" s="104"/>
      <c r="D538" s="104"/>
      <c r="E538" s="104"/>
      <c r="F538" s="105"/>
      <c r="G538" s="31"/>
      <c r="H538" s="31"/>
    </row>
    <row r="539" spans="2:9" x14ac:dyDescent="0.2">
      <c r="B539" s="28"/>
      <c r="C539" s="28"/>
      <c r="D539" s="30" t="s">
        <v>49</v>
      </c>
      <c r="E539" s="29" t="s">
        <v>25</v>
      </c>
      <c r="F539" s="32" t="s">
        <v>0</v>
      </c>
      <c r="G539" s="31"/>
      <c r="H539" s="31"/>
    </row>
    <row r="540" spans="2:9" ht="33.75" x14ac:dyDescent="0.2">
      <c r="B540" s="28" t="s">
        <v>47</v>
      </c>
      <c r="C540" s="28"/>
      <c r="D540" s="64">
        <v>0</v>
      </c>
      <c r="E540" s="84">
        <v>0</v>
      </c>
      <c r="F540" s="85">
        <f>D540*E540</f>
        <v>0</v>
      </c>
    </row>
    <row r="541" spans="2:9" ht="33.75" x14ac:dyDescent="0.2">
      <c r="B541" s="28" t="s">
        <v>48</v>
      </c>
      <c r="C541" s="28"/>
      <c r="D541" s="64">
        <v>0</v>
      </c>
      <c r="E541" s="84">
        <v>0</v>
      </c>
      <c r="F541" s="85">
        <f>D541*E541</f>
        <v>0</v>
      </c>
    </row>
    <row r="542" spans="2:9" ht="33.75" x14ac:dyDescent="0.2">
      <c r="B542" s="28" t="s">
        <v>50</v>
      </c>
      <c r="C542" s="28"/>
      <c r="D542" s="64">
        <v>0</v>
      </c>
      <c r="E542" s="84">
        <v>0</v>
      </c>
      <c r="F542" s="85">
        <f>D542*E542</f>
        <v>0</v>
      </c>
    </row>
    <row r="543" spans="2:9" x14ac:dyDescent="0.2">
      <c r="B543" s="106"/>
      <c r="C543" s="106"/>
      <c r="D543" s="106"/>
      <c r="E543" s="106"/>
      <c r="F543" s="106"/>
    </row>
    <row r="544" spans="2:9" x14ac:dyDescent="0.2">
      <c r="B544" s="107" t="s">
        <v>109</v>
      </c>
      <c r="C544" s="107"/>
      <c r="D544" s="107"/>
      <c r="E544" s="107"/>
      <c r="F544" s="107"/>
      <c r="G544" s="35"/>
      <c r="H544" s="36"/>
    </row>
    <row r="545" spans="1:9" ht="27" x14ac:dyDescent="0.2">
      <c r="B545" s="37" t="s">
        <v>56</v>
      </c>
      <c r="C545" s="61" t="s">
        <v>87</v>
      </c>
      <c r="D545" s="19" t="s">
        <v>51</v>
      </c>
      <c r="E545" s="43" t="s">
        <v>57</v>
      </c>
      <c r="F545" s="41" t="s">
        <v>55</v>
      </c>
      <c r="G545" s="38" t="s">
        <v>54</v>
      </c>
      <c r="H545" s="42" t="s">
        <v>53</v>
      </c>
      <c r="I545" s="38" t="s">
        <v>88</v>
      </c>
    </row>
    <row r="546" spans="1:9" ht="9.9499999999999993" customHeight="1" x14ac:dyDescent="0.2">
      <c r="A546" s="11">
        <v>211</v>
      </c>
      <c r="B546" s="67"/>
      <c r="C546" s="67">
        <v>1</v>
      </c>
      <c r="D546" s="70">
        <v>0</v>
      </c>
      <c r="E546" s="71">
        <v>3</v>
      </c>
      <c r="F546" s="86">
        <v>0</v>
      </c>
      <c r="G546" s="85">
        <f>IF(E546&gt;18,D546*1.9*2,IF(E546&gt;13,D546*1.6*2,IF(E546&gt;9,D546*1.3*2,IF(E546&gt;4,D546*0.8*2,D546*0.5*2))))</f>
        <v>0</v>
      </c>
      <c r="H546" s="85">
        <f>IF((AND(D546&lt;100,C546&lt;2)),E546*0,IF((AND(C546&lt;2,D546&lt;300)),E546*15,IF(D546&lt;100,0,E546*30*C546)))</f>
        <v>0</v>
      </c>
      <c r="I546" s="85">
        <f>IF(D546&lt;100,0,IF(C546&lt;2,0,IF(D546&lt;300,(C546-1)*E546*45,C546*E546*45)))</f>
        <v>0</v>
      </c>
    </row>
    <row r="547" spans="1:9" ht="9.9499999999999993" customHeight="1" x14ac:dyDescent="0.2">
      <c r="A547" s="11">
        <v>212</v>
      </c>
      <c r="B547" s="67"/>
      <c r="C547" s="67">
        <v>1</v>
      </c>
      <c r="D547" s="70">
        <v>0</v>
      </c>
      <c r="E547" s="71">
        <v>0</v>
      </c>
      <c r="F547" s="86">
        <v>0</v>
      </c>
      <c r="G547" s="85">
        <f t="shared" ref="G547:G587" si="21">IF(E547&gt;18,D547*1.9*2,IF(E547&gt;13,D547*1.6*2,IF(E547&gt;9,D547*1.3*2,IF(E547&gt;4,D547*0.8*2,D547*0.5*2))))</f>
        <v>0</v>
      </c>
      <c r="H547" s="85">
        <f t="shared" ref="H547:H587" si="22">IF((AND(D547&lt;100,C547&lt;2)),E547*0,IF((AND(C547&lt;2,D547&lt;300)),E547*15,IF(D547&lt;100,0,E547*30*C547)))</f>
        <v>0</v>
      </c>
      <c r="I547" s="85">
        <f t="shared" ref="I547:I587" si="23">IF(D547&lt;100,0,IF(C547&lt;2,0,IF(D547&lt;300,(C547-1)*E547*45,C547*E547*45)))</f>
        <v>0</v>
      </c>
    </row>
    <row r="548" spans="1:9" ht="9.9499999999999993" customHeight="1" x14ac:dyDescent="0.2">
      <c r="A548" s="11">
        <v>213</v>
      </c>
      <c r="B548" s="67"/>
      <c r="C548" s="67">
        <v>1</v>
      </c>
      <c r="D548" s="70">
        <v>0</v>
      </c>
      <c r="E548" s="71">
        <v>0</v>
      </c>
      <c r="F548" s="86">
        <v>0</v>
      </c>
      <c r="G548" s="85">
        <f t="shared" si="21"/>
        <v>0</v>
      </c>
      <c r="H548" s="85">
        <f t="shared" si="22"/>
        <v>0</v>
      </c>
      <c r="I548" s="85">
        <f t="shared" si="23"/>
        <v>0</v>
      </c>
    </row>
    <row r="549" spans="1:9" ht="9.9499999999999993" customHeight="1" x14ac:dyDescent="0.2">
      <c r="A549" s="11">
        <v>214</v>
      </c>
      <c r="B549" s="67"/>
      <c r="C549" s="67">
        <v>1</v>
      </c>
      <c r="D549" s="70">
        <v>0</v>
      </c>
      <c r="E549" s="71">
        <v>0</v>
      </c>
      <c r="F549" s="86">
        <v>0</v>
      </c>
      <c r="G549" s="85">
        <f t="shared" si="21"/>
        <v>0</v>
      </c>
      <c r="H549" s="85">
        <f t="shared" si="22"/>
        <v>0</v>
      </c>
      <c r="I549" s="85">
        <f t="shared" si="23"/>
        <v>0</v>
      </c>
    </row>
    <row r="550" spans="1:9" ht="9.9499999999999993" customHeight="1" x14ac:dyDescent="0.2">
      <c r="A550" s="11">
        <v>215</v>
      </c>
      <c r="B550" s="67"/>
      <c r="C550" s="67">
        <v>1</v>
      </c>
      <c r="D550" s="70">
        <v>0</v>
      </c>
      <c r="E550" s="71">
        <v>0</v>
      </c>
      <c r="F550" s="86">
        <v>0</v>
      </c>
      <c r="G550" s="85">
        <f t="shared" si="21"/>
        <v>0</v>
      </c>
      <c r="H550" s="85">
        <f t="shared" si="22"/>
        <v>0</v>
      </c>
      <c r="I550" s="85">
        <f t="shared" si="23"/>
        <v>0</v>
      </c>
    </row>
    <row r="551" spans="1:9" ht="9.9499999999999993" customHeight="1" x14ac:dyDescent="0.2">
      <c r="A551" s="11">
        <v>216</v>
      </c>
      <c r="B551" s="67"/>
      <c r="C551" s="67">
        <v>1</v>
      </c>
      <c r="D551" s="70">
        <v>0</v>
      </c>
      <c r="E551" s="71">
        <v>0</v>
      </c>
      <c r="F551" s="86">
        <v>0</v>
      </c>
      <c r="G551" s="85">
        <f t="shared" si="21"/>
        <v>0</v>
      </c>
      <c r="H551" s="85">
        <f t="shared" si="22"/>
        <v>0</v>
      </c>
      <c r="I551" s="85">
        <f t="shared" si="23"/>
        <v>0</v>
      </c>
    </row>
    <row r="552" spans="1:9" ht="9.9499999999999993" customHeight="1" x14ac:dyDescent="0.2">
      <c r="A552" s="11">
        <v>217</v>
      </c>
      <c r="B552" s="67"/>
      <c r="C552" s="67">
        <v>1</v>
      </c>
      <c r="D552" s="70">
        <v>0</v>
      </c>
      <c r="E552" s="71">
        <v>0</v>
      </c>
      <c r="F552" s="86">
        <v>0</v>
      </c>
      <c r="G552" s="85">
        <f t="shared" si="21"/>
        <v>0</v>
      </c>
      <c r="H552" s="85">
        <f t="shared" si="22"/>
        <v>0</v>
      </c>
      <c r="I552" s="85">
        <f t="shared" si="23"/>
        <v>0</v>
      </c>
    </row>
    <row r="553" spans="1:9" ht="9.9499999999999993" customHeight="1" x14ac:dyDescent="0.2">
      <c r="A553" s="11">
        <v>218</v>
      </c>
      <c r="B553" s="67"/>
      <c r="C553" s="67">
        <v>1</v>
      </c>
      <c r="D553" s="70">
        <v>0</v>
      </c>
      <c r="E553" s="71">
        <v>0</v>
      </c>
      <c r="F553" s="86">
        <v>0</v>
      </c>
      <c r="G553" s="85">
        <f t="shared" si="21"/>
        <v>0</v>
      </c>
      <c r="H553" s="85">
        <f t="shared" si="22"/>
        <v>0</v>
      </c>
      <c r="I553" s="85">
        <f t="shared" si="23"/>
        <v>0</v>
      </c>
    </row>
    <row r="554" spans="1:9" ht="9.9499999999999993" customHeight="1" x14ac:dyDescent="0.2">
      <c r="A554" s="11">
        <v>219</v>
      </c>
      <c r="B554" s="67"/>
      <c r="C554" s="67">
        <v>1</v>
      </c>
      <c r="D554" s="70">
        <v>0</v>
      </c>
      <c r="E554" s="71">
        <v>0</v>
      </c>
      <c r="F554" s="86">
        <v>0</v>
      </c>
      <c r="G554" s="85">
        <f t="shared" si="21"/>
        <v>0</v>
      </c>
      <c r="H554" s="85">
        <f t="shared" si="22"/>
        <v>0</v>
      </c>
      <c r="I554" s="85">
        <f t="shared" si="23"/>
        <v>0</v>
      </c>
    </row>
    <row r="555" spans="1:9" ht="9.9499999999999993" customHeight="1" x14ac:dyDescent="0.2">
      <c r="A555" s="11">
        <v>220</v>
      </c>
      <c r="B555" s="67"/>
      <c r="C555" s="67">
        <v>1</v>
      </c>
      <c r="D555" s="70">
        <v>0</v>
      </c>
      <c r="E555" s="71">
        <v>0</v>
      </c>
      <c r="F555" s="86">
        <v>0</v>
      </c>
      <c r="G555" s="85">
        <f t="shared" si="21"/>
        <v>0</v>
      </c>
      <c r="H555" s="85">
        <f t="shared" si="22"/>
        <v>0</v>
      </c>
      <c r="I555" s="85">
        <f t="shared" si="23"/>
        <v>0</v>
      </c>
    </row>
    <row r="556" spans="1:9" ht="9.9499999999999993" customHeight="1" x14ac:dyDescent="0.2">
      <c r="A556" s="11">
        <v>221</v>
      </c>
      <c r="B556" s="67"/>
      <c r="C556" s="67">
        <v>1</v>
      </c>
      <c r="D556" s="70">
        <v>0</v>
      </c>
      <c r="E556" s="71">
        <v>0</v>
      </c>
      <c r="F556" s="86">
        <v>0</v>
      </c>
      <c r="G556" s="85">
        <f t="shared" si="21"/>
        <v>0</v>
      </c>
      <c r="H556" s="85">
        <f t="shared" si="22"/>
        <v>0</v>
      </c>
      <c r="I556" s="85">
        <f t="shared" si="23"/>
        <v>0</v>
      </c>
    </row>
    <row r="557" spans="1:9" ht="9.9499999999999993" customHeight="1" x14ac:dyDescent="0.2">
      <c r="A557" s="11">
        <v>222</v>
      </c>
      <c r="B557" s="67"/>
      <c r="C557" s="67">
        <v>1</v>
      </c>
      <c r="D557" s="70">
        <v>0</v>
      </c>
      <c r="E557" s="71">
        <v>0</v>
      </c>
      <c r="F557" s="86">
        <v>0</v>
      </c>
      <c r="G557" s="85">
        <f t="shared" si="21"/>
        <v>0</v>
      </c>
      <c r="H557" s="85">
        <f t="shared" si="22"/>
        <v>0</v>
      </c>
      <c r="I557" s="85">
        <f t="shared" si="23"/>
        <v>0</v>
      </c>
    </row>
    <row r="558" spans="1:9" ht="9.9499999999999993" customHeight="1" x14ac:dyDescent="0.2">
      <c r="A558" s="11">
        <v>223</v>
      </c>
      <c r="B558" s="67"/>
      <c r="C558" s="67">
        <v>1</v>
      </c>
      <c r="D558" s="70">
        <v>0</v>
      </c>
      <c r="E558" s="71">
        <v>0</v>
      </c>
      <c r="F558" s="86">
        <v>0</v>
      </c>
      <c r="G558" s="85">
        <f t="shared" si="21"/>
        <v>0</v>
      </c>
      <c r="H558" s="85">
        <f t="shared" si="22"/>
        <v>0</v>
      </c>
      <c r="I558" s="85">
        <f t="shared" si="23"/>
        <v>0</v>
      </c>
    </row>
    <row r="559" spans="1:9" ht="9.9499999999999993" customHeight="1" x14ac:dyDescent="0.2">
      <c r="A559" s="11">
        <v>224</v>
      </c>
      <c r="B559" s="67"/>
      <c r="C559" s="67">
        <v>1</v>
      </c>
      <c r="D559" s="70">
        <v>0</v>
      </c>
      <c r="E559" s="71">
        <v>0</v>
      </c>
      <c r="F559" s="86">
        <v>0</v>
      </c>
      <c r="G559" s="85">
        <f t="shared" si="21"/>
        <v>0</v>
      </c>
      <c r="H559" s="85">
        <f t="shared" si="22"/>
        <v>0</v>
      </c>
      <c r="I559" s="85">
        <f t="shared" si="23"/>
        <v>0</v>
      </c>
    </row>
    <row r="560" spans="1:9" ht="9.9499999999999993" customHeight="1" x14ac:dyDescent="0.2">
      <c r="A560" s="11">
        <v>225</v>
      </c>
      <c r="B560" s="67"/>
      <c r="C560" s="67">
        <v>1</v>
      </c>
      <c r="D560" s="70">
        <v>0</v>
      </c>
      <c r="E560" s="71">
        <v>0</v>
      </c>
      <c r="F560" s="86">
        <v>0</v>
      </c>
      <c r="G560" s="85">
        <f t="shared" si="21"/>
        <v>0</v>
      </c>
      <c r="H560" s="85">
        <f t="shared" si="22"/>
        <v>0</v>
      </c>
      <c r="I560" s="85">
        <f t="shared" si="23"/>
        <v>0</v>
      </c>
    </row>
    <row r="561" spans="1:9" ht="9.9499999999999993" customHeight="1" x14ac:dyDescent="0.2">
      <c r="A561" s="11">
        <v>226</v>
      </c>
      <c r="B561" s="67"/>
      <c r="C561" s="67">
        <v>1</v>
      </c>
      <c r="D561" s="70">
        <v>0</v>
      </c>
      <c r="E561" s="71">
        <v>0</v>
      </c>
      <c r="F561" s="86">
        <v>0</v>
      </c>
      <c r="G561" s="85">
        <f t="shared" si="21"/>
        <v>0</v>
      </c>
      <c r="H561" s="85">
        <f t="shared" si="22"/>
        <v>0</v>
      </c>
      <c r="I561" s="85">
        <f t="shared" si="23"/>
        <v>0</v>
      </c>
    </row>
    <row r="562" spans="1:9" ht="9.9499999999999993" customHeight="1" x14ac:dyDescent="0.2">
      <c r="A562" s="11">
        <v>227</v>
      </c>
      <c r="B562" s="67"/>
      <c r="C562" s="67">
        <v>1</v>
      </c>
      <c r="D562" s="70">
        <v>0</v>
      </c>
      <c r="E562" s="71">
        <v>0</v>
      </c>
      <c r="F562" s="86">
        <v>0</v>
      </c>
      <c r="G562" s="85">
        <f t="shared" si="21"/>
        <v>0</v>
      </c>
      <c r="H562" s="85">
        <f t="shared" si="22"/>
        <v>0</v>
      </c>
      <c r="I562" s="85">
        <f t="shared" si="23"/>
        <v>0</v>
      </c>
    </row>
    <row r="563" spans="1:9" ht="9.9499999999999993" customHeight="1" x14ac:dyDescent="0.2">
      <c r="A563" s="11">
        <v>228</v>
      </c>
      <c r="B563" s="67"/>
      <c r="C563" s="67">
        <v>1</v>
      </c>
      <c r="D563" s="70">
        <v>0</v>
      </c>
      <c r="E563" s="71">
        <v>0</v>
      </c>
      <c r="F563" s="86">
        <v>0</v>
      </c>
      <c r="G563" s="85">
        <f t="shared" si="21"/>
        <v>0</v>
      </c>
      <c r="H563" s="85">
        <f t="shared" si="22"/>
        <v>0</v>
      </c>
      <c r="I563" s="85">
        <f t="shared" si="23"/>
        <v>0</v>
      </c>
    </row>
    <row r="564" spans="1:9" ht="9.9499999999999993" customHeight="1" x14ac:dyDescent="0.2">
      <c r="A564" s="11">
        <v>229</v>
      </c>
      <c r="B564" s="67"/>
      <c r="C564" s="67">
        <v>1</v>
      </c>
      <c r="D564" s="70">
        <v>0</v>
      </c>
      <c r="E564" s="71">
        <v>0</v>
      </c>
      <c r="F564" s="86">
        <v>0</v>
      </c>
      <c r="G564" s="85">
        <f t="shared" si="21"/>
        <v>0</v>
      </c>
      <c r="H564" s="85">
        <f t="shared" si="22"/>
        <v>0</v>
      </c>
      <c r="I564" s="85">
        <f t="shared" si="23"/>
        <v>0</v>
      </c>
    </row>
    <row r="565" spans="1:9" ht="9.9499999999999993" customHeight="1" x14ac:dyDescent="0.2">
      <c r="A565" s="11">
        <v>230</v>
      </c>
      <c r="B565" s="67"/>
      <c r="C565" s="67">
        <v>1</v>
      </c>
      <c r="D565" s="70">
        <v>0</v>
      </c>
      <c r="E565" s="71">
        <v>0</v>
      </c>
      <c r="F565" s="86">
        <v>0</v>
      </c>
      <c r="G565" s="85">
        <f t="shared" si="21"/>
        <v>0</v>
      </c>
      <c r="H565" s="85">
        <f t="shared" si="22"/>
        <v>0</v>
      </c>
      <c r="I565" s="85">
        <f t="shared" si="23"/>
        <v>0</v>
      </c>
    </row>
    <row r="566" spans="1:9" ht="9.9499999999999993" customHeight="1" x14ac:dyDescent="0.2">
      <c r="A566" s="11">
        <v>231</v>
      </c>
      <c r="B566" s="67"/>
      <c r="C566" s="67">
        <v>1</v>
      </c>
      <c r="D566" s="70">
        <v>0</v>
      </c>
      <c r="E566" s="71">
        <v>0</v>
      </c>
      <c r="F566" s="86">
        <v>0</v>
      </c>
      <c r="G566" s="85">
        <f t="shared" si="21"/>
        <v>0</v>
      </c>
      <c r="H566" s="85">
        <f t="shared" si="22"/>
        <v>0</v>
      </c>
      <c r="I566" s="85">
        <f t="shared" si="23"/>
        <v>0</v>
      </c>
    </row>
    <row r="567" spans="1:9" ht="9.9499999999999993" customHeight="1" x14ac:dyDescent="0.2">
      <c r="A567" s="11">
        <v>232</v>
      </c>
      <c r="B567" s="67"/>
      <c r="C567" s="67">
        <v>1</v>
      </c>
      <c r="D567" s="70">
        <v>0</v>
      </c>
      <c r="E567" s="71">
        <v>0</v>
      </c>
      <c r="F567" s="86">
        <v>0</v>
      </c>
      <c r="G567" s="85">
        <f t="shared" si="21"/>
        <v>0</v>
      </c>
      <c r="H567" s="85">
        <f t="shared" si="22"/>
        <v>0</v>
      </c>
      <c r="I567" s="85">
        <f t="shared" si="23"/>
        <v>0</v>
      </c>
    </row>
    <row r="568" spans="1:9" ht="9.9499999999999993" customHeight="1" x14ac:dyDescent="0.2">
      <c r="A568" s="11">
        <v>233</v>
      </c>
      <c r="B568" s="67"/>
      <c r="C568" s="67">
        <v>1</v>
      </c>
      <c r="D568" s="70">
        <v>0</v>
      </c>
      <c r="E568" s="71">
        <v>0</v>
      </c>
      <c r="F568" s="86">
        <v>0</v>
      </c>
      <c r="G568" s="85">
        <f t="shared" si="21"/>
        <v>0</v>
      </c>
      <c r="H568" s="85">
        <f t="shared" si="22"/>
        <v>0</v>
      </c>
      <c r="I568" s="85">
        <f t="shared" si="23"/>
        <v>0</v>
      </c>
    </row>
    <row r="569" spans="1:9" ht="9.9499999999999993" customHeight="1" x14ac:dyDescent="0.2">
      <c r="A569" s="11">
        <v>234</v>
      </c>
      <c r="B569" s="67"/>
      <c r="C569" s="67">
        <v>1</v>
      </c>
      <c r="D569" s="70">
        <v>0</v>
      </c>
      <c r="E569" s="71">
        <v>0</v>
      </c>
      <c r="F569" s="86">
        <v>0</v>
      </c>
      <c r="G569" s="85">
        <f t="shared" si="21"/>
        <v>0</v>
      </c>
      <c r="H569" s="85">
        <f t="shared" si="22"/>
        <v>0</v>
      </c>
      <c r="I569" s="85">
        <f t="shared" si="23"/>
        <v>0</v>
      </c>
    </row>
    <row r="570" spans="1:9" ht="9.9499999999999993" customHeight="1" x14ac:dyDescent="0.2">
      <c r="A570" s="11">
        <v>235</v>
      </c>
      <c r="B570" s="67"/>
      <c r="C570" s="67">
        <v>1</v>
      </c>
      <c r="D570" s="70">
        <v>0</v>
      </c>
      <c r="E570" s="71">
        <v>0</v>
      </c>
      <c r="F570" s="86">
        <v>0</v>
      </c>
      <c r="G570" s="85">
        <f t="shared" si="21"/>
        <v>0</v>
      </c>
      <c r="H570" s="85">
        <f t="shared" si="22"/>
        <v>0</v>
      </c>
      <c r="I570" s="85">
        <f t="shared" si="23"/>
        <v>0</v>
      </c>
    </row>
    <row r="571" spans="1:9" ht="9.9499999999999993" customHeight="1" x14ac:dyDescent="0.2">
      <c r="A571" s="11">
        <v>236</v>
      </c>
      <c r="B571" s="67"/>
      <c r="C571" s="67">
        <v>1</v>
      </c>
      <c r="D571" s="70">
        <v>0</v>
      </c>
      <c r="E571" s="71">
        <v>0</v>
      </c>
      <c r="F571" s="86">
        <v>0</v>
      </c>
      <c r="G571" s="85">
        <f t="shared" si="21"/>
        <v>0</v>
      </c>
      <c r="H571" s="85">
        <f t="shared" si="22"/>
        <v>0</v>
      </c>
      <c r="I571" s="85">
        <f t="shared" si="23"/>
        <v>0</v>
      </c>
    </row>
    <row r="572" spans="1:9" ht="9.9499999999999993" customHeight="1" x14ac:dyDescent="0.2">
      <c r="A572" s="11">
        <v>237</v>
      </c>
      <c r="B572" s="67"/>
      <c r="C572" s="67">
        <v>1</v>
      </c>
      <c r="D572" s="70">
        <v>0</v>
      </c>
      <c r="E572" s="71">
        <v>0</v>
      </c>
      <c r="F572" s="86">
        <v>0</v>
      </c>
      <c r="G572" s="85">
        <f t="shared" si="21"/>
        <v>0</v>
      </c>
      <c r="H572" s="85">
        <f t="shared" si="22"/>
        <v>0</v>
      </c>
      <c r="I572" s="85">
        <f t="shared" si="23"/>
        <v>0</v>
      </c>
    </row>
    <row r="573" spans="1:9" ht="9.9499999999999993" customHeight="1" x14ac:dyDescent="0.2">
      <c r="A573" s="11">
        <v>238</v>
      </c>
      <c r="B573" s="67"/>
      <c r="C573" s="67">
        <v>1</v>
      </c>
      <c r="D573" s="70">
        <v>0</v>
      </c>
      <c r="E573" s="71">
        <v>0</v>
      </c>
      <c r="F573" s="86">
        <v>0</v>
      </c>
      <c r="G573" s="85">
        <f t="shared" si="21"/>
        <v>0</v>
      </c>
      <c r="H573" s="85">
        <f t="shared" si="22"/>
        <v>0</v>
      </c>
      <c r="I573" s="85">
        <f t="shared" si="23"/>
        <v>0</v>
      </c>
    </row>
    <row r="574" spans="1:9" ht="9.9499999999999993" customHeight="1" x14ac:dyDescent="0.2">
      <c r="A574" s="11">
        <v>239</v>
      </c>
      <c r="B574" s="67"/>
      <c r="C574" s="67">
        <v>1</v>
      </c>
      <c r="D574" s="70">
        <v>0</v>
      </c>
      <c r="E574" s="71">
        <v>0</v>
      </c>
      <c r="F574" s="86">
        <v>0</v>
      </c>
      <c r="G574" s="85">
        <f t="shared" si="21"/>
        <v>0</v>
      </c>
      <c r="H574" s="85">
        <f t="shared" si="22"/>
        <v>0</v>
      </c>
      <c r="I574" s="85">
        <f t="shared" si="23"/>
        <v>0</v>
      </c>
    </row>
    <row r="575" spans="1:9" ht="9.9499999999999993" customHeight="1" x14ac:dyDescent="0.2">
      <c r="A575" s="11">
        <v>240</v>
      </c>
      <c r="B575" s="67"/>
      <c r="C575" s="67">
        <v>1</v>
      </c>
      <c r="D575" s="70">
        <v>0</v>
      </c>
      <c r="E575" s="71">
        <v>0</v>
      </c>
      <c r="F575" s="86">
        <v>0</v>
      </c>
      <c r="G575" s="85">
        <f t="shared" si="21"/>
        <v>0</v>
      </c>
      <c r="H575" s="85">
        <f t="shared" si="22"/>
        <v>0</v>
      </c>
      <c r="I575" s="85">
        <f t="shared" si="23"/>
        <v>0</v>
      </c>
    </row>
    <row r="576" spans="1:9" ht="9.9499999999999993" customHeight="1" x14ac:dyDescent="0.2">
      <c r="A576" s="11">
        <v>241</v>
      </c>
      <c r="B576" s="67"/>
      <c r="C576" s="67">
        <v>1</v>
      </c>
      <c r="D576" s="70">
        <v>0</v>
      </c>
      <c r="E576" s="71">
        <v>0</v>
      </c>
      <c r="F576" s="86">
        <v>0</v>
      </c>
      <c r="G576" s="85">
        <f t="shared" si="21"/>
        <v>0</v>
      </c>
      <c r="H576" s="85">
        <f t="shared" si="22"/>
        <v>0</v>
      </c>
      <c r="I576" s="85">
        <f t="shared" si="23"/>
        <v>0</v>
      </c>
    </row>
    <row r="577" spans="1:9" ht="9.9499999999999993" customHeight="1" x14ac:dyDescent="0.2">
      <c r="A577" s="11">
        <v>242</v>
      </c>
      <c r="B577" s="67"/>
      <c r="C577" s="67">
        <v>1</v>
      </c>
      <c r="D577" s="70">
        <v>0</v>
      </c>
      <c r="E577" s="71">
        <v>0</v>
      </c>
      <c r="F577" s="86">
        <v>0</v>
      </c>
      <c r="G577" s="85">
        <f t="shared" si="21"/>
        <v>0</v>
      </c>
      <c r="H577" s="85">
        <f t="shared" si="22"/>
        <v>0</v>
      </c>
      <c r="I577" s="85">
        <f t="shared" si="23"/>
        <v>0</v>
      </c>
    </row>
    <row r="578" spans="1:9" ht="9.9499999999999993" customHeight="1" x14ac:dyDescent="0.2">
      <c r="A578" s="11">
        <v>243</v>
      </c>
      <c r="B578" s="67"/>
      <c r="C578" s="67">
        <v>1</v>
      </c>
      <c r="D578" s="70">
        <v>0</v>
      </c>
      <c r="E578" s="71">
        <v>0</v>
      </c>
      <c r="F578" s="86">
        <v>0</v>
      </c>
      <c r="G578" s="85">
        <f t="shared" si="21"/>
        <v>0</v>
      </c>
      <c r="H578" s="85">
        <f t="shared" si="22"/>
        <v>0</v>
      </c>
      <c r="I578" s="85">
        <f t="shared" si="23"/>
        <v>0</v>
      </c>
    </row>
    <row r="579" spans="1:9" ht="9.9499999999999993" customHeight="1" x14ac:dyDescent="0.2">
      <c r="A579" s="11">
        <v>244</v>
      </c>
      <c r="B579" s="67"/>
      <c r="C579" s="67">
        <v>1</v>
      </c>
      <c r="D579" s="70">
        <v>0</v>
      </c>
      <c r="E579" s="71">
        <v>0</v>
      </c>
      <c r="F579" s="86">
        <v>0</v>
      </c>
      <c r="G579" s="85">
        <f t="shared" si="21"/>
        <v>0</v>
      </c>
      <c r="H579" s="85">
        <f t="shared" si="22"/>
        <v>0</v>
      </c>
      <c r="I579" s="85">
        <f t="shared" si="23"/>
        <v>0</v>
      </c>
    </row>
    <row r="580" spans="1:9" ht="9.9499999999999993" customHeight="1" x14ac:dyDescent="0.2">
      <c r="A580" s="11">
        <v>245</v>
      </c>
      <c r="B580" s="67"/>
      <c r="C580" s="67">
        <v>1</v>
      </c>
      <c r="D580" s="70">
        <v>0</v>
      </c>
      <c r="E580" s="71">
        <v>0</v>
      </c>
      <c r="F580" s="86">
        <v>0</v>
      </c>
      <c r="G580" s="85">
        <f t="shared" si="21"/>
        <v>0</v>
      </c>
      <c r="H580" s="85">
        <f t="shared" si="22"/>
        <v>0</v>
      </c>
      <c r="I580" s="85">
        <f t="shared" si="23"/>
        <v>0</v>
      </c>
    </row>
    <row r="581" spans="1:9" ht="9.9499999999999993" customHeight="1" x14ac:dyDescent="0.2">
      <c r="A581" s="11">
        <v>246</v>
      </c>
      <c r="B581" s="67"/>
      <c r="C581" s="67">
        <v>1</v>
      </c>
      <c r="D581" s="70">
        <v>0</v>
      </c>
      <c r="E581" s="71">
        <v>0</v>
      </c>
      <c r="F581" s="86">
        <v>0</v>
      </c>
      <c r="G581" s="85">
        <f t="shared" si="21"/>
        <v>0</v>
      </c>
      <c r="H581" s="85">
        <f t="shared" si="22"/>
        <v>0</v>
      </c>
      <c r="I581" s="85">
        <f t="shared" si="23"/>
        <v>0</v>
      </c>
    </row>
    <row r="582" spans="1:9" ht="9.9499999999999993" customHeight="1" x14ac:dyDescent="0.2">
      <c r="A582" s="11">
        <v>247</v>
      </c>
      <c r="B582" s="67"/>
      <c r="C582" s="67">
        <v>1</v>
      </c>
      <c r="D582" s="70">
        <v>0</v>
      </c>
      <c r="E582" s="71">
        <v>0</v>
      </c>
      <c r="F582" s="86">
        <v>0</v>
      </c>
      <c r="G582" s="85">
        <f t="shared" si="21"/>
        <v>0</v>
      </c>
      <c r="H582" s="85">
        <f t="shared" si="22"/>
        <v>0</v>
      </c>
      <c r="I582" s="85">
        <f t="shared" si="23"/>
        <v>0</v>
      </c>
    </row>
    <row r="583" spans="1:9" ht="9.9499999999999993" customHeight="1" x14ac:dyDescent="0.2">
      <c r="A583" s="11">
        <v>248</v>
      </c>
      <c r="B583" s="67"/>
      <c r="C583" s="67">
        <v>1</v>
      </c>
      <c r="D583" s="70">
        <v>0</v>
      </c>
      <c r="E583" s="71">
        <v>0</v>
      </c>
      <c r="F583" s="86">
        <v>0</v>
      </c>
      <c r="G583" s="85">
        <f t="shared" si="21"/>
        <v>0</v>
      </c>
      <c r="H583" s="85">
        <f t="shared" si="22"/>
        <v>0</v>
      </c>
      <c r="I583" s="85">
        <f t="shared" si="23"/>
        <v>0</v>
      </c>
    </row>
    <row r="584" spans="1:9" ht="9.9499999999999993" customHeight="1" x14ac:dyDescent="0.2">
      <c r="A584" s="11">
        <v>249</v>
      </c>
      <c r="B584" s="67"/>
      <c r="C584" s="67">
        <v>1</v>
      </c>
      <c r="D584" s="70">
        <v>0</v>
      </c>
      <c r="E584" s="71">
        <v>0</v>
      </c>
      <c r="F584" s="86">
        <v>0</v>
      </c>
      <c r="G584" s="85">
        <f t="shared" si="21"/>
        <v>0</v>
      </c>
      <c r="H584" s="85">
        <f t="shared" si="22"/>
        <v>0</v>
      </c>
      <c r="I584" s="85">
        <f t="shared" si="23"/>
        <v>0</v>
      </c>
    </row>
    <row r="585" spans="1:9" ht="9.9499999999999993" customHeight="1" x14ac:dyDescent="0.2">
      <c r="A585" s="11">
        <v>250</v>
      </c>
      <c r="B585" s="67"/>
      <c r="C585" s="67">
        <v>1</v>
      </c>
      <c r="D585" s="70">
        <v>0</v>
      </c>
      <c r="E585" s="71">
        <v>0</v>
      </c>
      <c r="F585" s="86">
        <v>0</v>
      </c>
      <c r="G585" s="85">
        <f t="shared" si="21"/>
        <v>0</v>
      </c>
      <c r="H585" s="85">
        <f t="shared" si="22"/>
        <v>0</v>
      </c>
      <c r="I585" s="85">
        <f t="shared" si="23"/>
        <v>0</v>
      </c>
    </row>
    <row r="586" spans="1:9" ht="9.9499999999999993" customHeight="1" x14ac:dyDescent="0.2">
      <c r="A586" s="11">
        <v>251</v>
      </c>
      <c r="B586" s="67"/>
      <c r="C586" s="67">
        <v>1</v>
      </c>
      <c r="D586" s="70">
        <v>0</v>
      </c>
      <c r="E586" s="71">
        <v>0</v>
      </c>
      <c r="F586" s="86">
        <v>0</v>
      </c>
      <c r="G586" s="85">
        <f t="shared" si="21"/>
        <v>0</v>
      </c>
      <c r="H586" s="85">
        <f t="shared" si="22"/>
        <v>0</v>
      </c>
      <c r="I586" s="85">
        <f t="shared" si="23"/>
        <v>0</v>
      </c>
    </row>
    <row r="587" spans="1:9" ht="9.9499999999999993" customHeight="1" x14ac:dyDescent="0.2">
      <c r="A587" s="11">
        <v>252</v>
      </c>
      <c r="B587" s="67"/>
      <c r="C587" s="67">
        <v>1</v>
      </c>
      <c r="D587" s="70">
        <v>0</v>
      </c>
      <c r="E587" s="71">
        <v>0</v>
      </c>
      <c r="F587" s="86">
        <v>0</v>
      </c>
      <c r="G587" s="85">
        <f t="shared" si="21"/>
        <v>0</v>
      </c>
      <c r="H587" s="85">
        <f t="shared" si="22"/>
        <v>0</v>
      </c>
      <c r="I587" s="85">
        <f t="shared" si="23"/>
        <v>0</v>
      </c>
    </row>
    <row r="588" spans="1:9" x14ac:dyDescent="0.2">
      <c r="B588" s="92" t="s">
        <v>0</v>
      </c>
      <c r="C588" s="92"/>
      <c r="D588" s="92"/>
      <c r="E588" s="92"/>
      <c r="F588" s="39">
        <f>SUM(F546:F587)</f>
        <v>0</v>
      </c>
      <c r="G588" s="88">
        <f>SUM(G546:G587)</f>
        <v>0</v>
      </c>
      <c r="H588" s="88">
        <f>SUM(H546:H587)</f>
        <v>0</v>
      </c>
      <c r="I588" s="88">
        <f>SUM(I546:I587)</f>
        <v>0</v>
      </c>
    </row>
    <row r="589" spans="1:9" x14ac:dyDescent="0.2">
      <c r="B589" s="92" t="s">
        <v>90</v>
      </c>
      <c r="C589" s="92"/>
      <c r="D589" s="92"/>
      <c r="E589" s="92"/>
      <c r="F589" s="93">
        <f>F588+G588+H588+I588</f>
        <v>0</v>
      </c>
      <c r="G589" s="93"/>
      <c r="H589" s="93"/>
    </row>
    <row r="590" spans="1:9" ht="15" x14ac:dyDescent="0.2">
      <c r="B590" s="40" t="s">
        <v>52</v>
      </c>
      <c r="C590" s="40"/>
      <c r="D590" s="98">
        <f>D534</f>
        <v>0</v>
      </c>
      <c r="E590" s="99"/>
      <c r="F590" s="100">
        <f>D535+D536+D537+F540+F541+F542+F589</f>
        <v>0</v>
      </c>
      <c r="G590" s="100"/>
      <c r="H590" s="100"/>
    </row>
    <row r="591" spans="1:9" ht="15" x14ac:dyDescent="0.2">
      <c r="B591" s="44"/>
      <c r="C591" s="44"/>
      <c r="D591" s="45"/>
      <c r="E591" s="46"/>
      <c r="F591" s="47"/>
      <c r="G591" s="161" t="s">
        <v>85</v>
      </c>
      <c r="H591" s="161"/>
    </row>
    <row r="592" spans="1:9" ht="15.6" customHeight="1" x14ac:dyDescent="0.2">
      <c r="A592" s="160" t="s">
        <v>89</v>
      </c>
      <c r="B592" s="160"/>
      <c r="C592" s="160"/>
      <c r="D592" s="160"/>
      <c r="E592" s="160"/>
      <c r="F592" s="160"/>
      <c r="G592" s="160"/>
      <c r="H592" s="160"/>
    </row>
    <row r="593" spans="1:8" ht="15" customHeight="1" x14ac:dyDescent="0.2">
      <c r="A593" s="164" t="s">
        <v>70</v>
      </c>
      <c r="B593" s="164"/>
      <c r="C593" s="164"/>
      <c r="D593" s="164"/>
      <c r="E593" s="164"/>
      <c r="F593" s="164"/>
      <c r="G593" s="164"/>
      <c r="H593" s="164"/>
    </row>
    <row r="594" spans="1:8" ht="15" x14ac:dyDescent="0.2">
      <c r="B594" s="44"/>
      <c r="C594" s="44"/>
      <c r="D594" s="45"/>
      <c r="E594" s="46"/>
      <c r="F594" s="47"/>
      <c r="G594" s="48"/>
      <c r="H594" s="48"/>
    </row>
    <row r="595" spans="1:8" ht="15" customHeight="1" x14ac:dyDescent="0.2">
      <c r="A595" s="162" t="s">
        <v>71</v>
      </c>
      <c r="B595" s="162"/>
      <c r="C595" s="162"/>
      <c r="D595" s="162"/>
      <c r="E595" s="162"/>
      <c r="F595" s="162"/>
      <c r="G595" s="162"/>
      <c r="H595" s="162"/>
    </row>
    <row r="596" spans="1:8" x14ac:dyDescent="0.2">
      <c r="A596" s="162" t="s">
        <v>72</v>
      </c>
      <c r="B596" s="162"/>
      <c r="C596" s="162"/>
      <c r="D596" s="162"/>
      <c r="E596" s="162"/>
      <c r="F596" s="162"/>
      <c r="G596" s="162"/>
      <c r="H596" s="162"/>
    </row>
    <row r="597" spans="1:8" x14ac:dyDescent="0.2">
      <c r="A597" s="162" t="s">
        <v>111</v>
      </c>
      <c r="B597" s="162"/>
      <c r="C597" s="162"/>
      <c r="D597" s="162"/>
      <c r="E597" s="162"/>
      <c r="F597" s="162"/>
      <c r="G597" s="162"/>
      <c r="H597" s="162"/>
    </row>
    <row r="598" spans="1:8" x14ac:dyDescent="0.2">
      <c r="A598" s="162" t="s">
        <v>73</v>
      </c>
      <c r="B598" s="162"/>
      <c r="C598" s="162"/>
      <c r="D598" s="162"/>
      <c r="E598" s="162"/>
      <c r="F598" s="162"/>
      <c r="G598" s="162"/>
      <c r="H598" s="162"/>
    </row>
    <row r="599" spans="1:8" ht="15" x14ac:dyDescent="0.2">
      <c r="B599" s="44"/>
      <c r="C599" s="44"/>
      <c r="D599" s="45"/>
      <c r="E599" s="46"/>
      <c r="F599" s="47"/>
      <c r="G599" s="48"/>
      <c r="H599" s="48"/>
    </row>
    <row r="600" spans="1:8" ht="15" customHeight="1" x14ac:dyDescent="0.2">
      <c r="A600" s="162" t="s">
        <v>74</v>
      </c>
      <c r="B600" s="162"/>
      <c r="C600" s="162"/>
      <c r="D600" s="162"/>
      <c r="E600" s="162"/>
      <c r="F600" s="162"/>
      <c r="G600" s="162"/>
      <c r="H600" s="162"/>
    </row>
    <row r="601" spans="1:8" x14ac:dyDescent="0.2">
      <c r="A601" s="163" t="s">
        <v>75</v>
      </c>
      <c r="B601" s="163"/>
      <c r="C601" s="163"/>
      <c r="D601" s="163"/>
      <c r="E601" s="163"/>
      <c r="F601" s="163"/>
      <c r="G601" s="35" t="s">
        <v>76</v>
      </c>
      <c r="H601" s="52" t="s">
        <v>25</v>
      </c>
    </row>
    <row r="602" spans="1:8" x14ac:dyDescent="0.2">
      <c r="A602" s="165" t="s">
        <v>137</v>
      </c>
      <c r="B602" s="165"/>
      <c r="C602" s="165"/>
      <c r="D602" s="165"/>
      <c r="E602" s="165"/>
      <c r="F602" s="165"/>
      <c r="G602" s="53">
        <v>6</v>
      </c>
      <c r="H602" s="85">
        <f>G602*30</f>
        <v>180</v>
      </c>
    </row>
    <row r="603" spans="1:8" x14ac:dyDescent="0.2">
      <c r="A603" s="155"/>
      <c r="B603" s="155"/>
      <c r="C603" s="155"/>
      <c r="D603" s="155"/>
      <c r="E603" s="155"/>
      <c r="F603" s="155"/>
      <c r="G603" s="65"/>
      <c r="H603" s="85">
        <f>G603*30</f>
        <v>0</v>
      </c>
    </row>
    <row r="604" spans="1:8" x14ac:dyDescent="0.2">
      <c r="A604" s="155"/>
      <c r="B604" s="155"/>
      <c r="C604" s="155"/>
      <c r="D604" s="155"/>
      <c r="E604" s="155"/>
      <c r="F604" s="155"/>
      <c r="G604" s="65"/>
      <c r="H604" s="85">
        <f t="shared" ref="H604:H637" si="24">G604*30</f>
        <v>0</v>
      </c>
    </row>
    <row r="605" spans="1:8" x14ac:dyDescent="0.2">
      <c r="A605" s="155"/>
      <c r="B605" s="155"/>
      <c r="C605" s="155"/>
      <c r="D605" s="155"/>
      <c r="E605" s="155"/>
      <c r="F605" s="155"/>
      <c r="G605" s="65"/>
      <c r="H605" s="85">
        <f t="shared" si="24"/>
        <v>0</v>
      </c>
    </row>
    <row r="606" spans="1:8" x14ac:dyDescent="0.2">
      <c r="A606" s="155"/>
      <c r="B606" s="155"/>
      <c r="C606" s="155"/>
      <c r="D606" s="155"/>
      <c r="E606" s="155"/>
      <c r="F606" s="155"/>
      <c r="G606" s="65"/>
      <c r="H606" s="85">
        <f t="shared" si="24"/>
        <v>0</v>
      </c>
    </row>
    <row r="607" spans="1:8" x14ac:dyDescent="0.2">
      <c r="A607" s="155"/>
      <c r="B607" s="155"/>
      <c r="C607" s="155"/>
      <c r="D607" s="155"/>
      <c r="E607" s="155"/>
      <c r="F607" s="155"/>
      <c r="G607" s="65"/>
      <c r="H607" s="85">
        <f t="shared" si="24"/>
        <v>0</v>
      </c>
    </row>
    <row r="608" spans="1:8" x14ac:dyDescent="0.2">
      <c r="A608" s="155"/>
      <c r="B608" s="155"/>
      <c r="C608" s="155"/>
      <c r="D608" s="155"/>
      <c r="E608" s="155"/>
      <c r="F608" s="155"/>
      <c r="G608" s="65"/>
      <c r="H608" s="85">
        <f t="shared" si="24"/>
        <v>0</v>
      </c>
    </row>
    <row r="609" spans="1:8" x14ac:dyDescent="0.2">
      <c r="A609" s="155"/>
      <c r="B609" s="155"/>
      <c r="C609" s="155"/>
      <c r="D609" s="155"/>
      <c r="E609" s="155"/>
      <c r="F609" s="155"/>
      <c r="G609" s="65"/>
      <c r="H609" s="85">
        <f t="shared" si="24"/>
        <v>0</v>
      </c>
    </row>
    <row r="610" spans="1:8" x14ac:dyDescent="0.2">
      <c r="A610" s="155"/>
      <c r="B610" s="155"/>
      <c r="C610" s="155"/>
      <c r="D610" s="155"/>
      <c r="E610" s="155"/>
      <c r="F610" s="155"/>
      <c r="G610" s="65"/>
      <c r="H610" s="85">
        <f t="shared" si="24"/>
        <v>0</v>
      </c>
    </row>
    <row r="611" spans="1:8" x14ac:dyDescent="0.2">
      <c r="A611" s="155"/>
      <c r="B611" s="155"/>
      <c r="C611" s="155"/>
      <c r="D611" s="155"/>
      <c r="E611" s="155"/>
      <c r="F611" s="155"/>
      <c r="G611" s="65"/>
      <c r="H611" s="85">
        <f t="shared" si="24"/>
        <v>0</v>
      </c>
    </row>
    <row r="612" spans="1:8" x14ac:dyDescent="0.2">
      <c r="A612" s="155"/>
      <c r="B612" s="155"/>
      <c r="C612" s="155"/>
      <c r="D612" s="155"/>
      <c r="E612" s="155"/>
      <c r="F612" s="155"/>
      <c r="G612" s="65"/>
      <c r="H612" s="85">
        <f t="shared" si="24"/>
        <v>0</v>
      </c>
    </row>
    <row r="613" spans="1:8" x14ac:dyDescent="0.2">
      <c r="A613" s="155"/>
      <c r="B613" s="155"/>
      <c r="C613" s="155"/>
      <c r="D613" s="155"/>
      <c r="E613" s="155"/>
      <c r="F613" s="155"/>
      <c r="G613" s="65"/>
      <c r="H613" s="85">
        <f t="shared" si="24"/>
        <v>0</v>
      </c>
    </row>
    <row r="614" spans="1:8" x14ac:dyDescent="0.2">
      <c r="A614" s="155"/>
      <c r="B614" s="155"/>
      <c r="C614" s="155"/>
      <c r="D614" s="155"/>
      <c r="E614" s="155"/>
      <c r="F614" s="155"/>
      <c r="G614" s="65"/>
      <c r="H614" s="85">
        <f t="shared" si="24"/>
        <v>0</v>
      </c>
    </row>
    <row r="615" spans="1:8" x14ac:dyDescent="0.2">
      <c r="A615" s="155"/>
      <c r="B615" s="155"/>
      <c r="C615" s="155"/>
      <c r="D615" s="155"/>
      <c r="E615" s="155"/>
      <c r="F615" s="155"/>
      <c r="G615" s="65"/>
      <c r="H615" s="85">
        <f t="shared" si="24"/>
        <v>0</v>
      </c>
    </row>
    <row r="616" spans="1:8" x14ac:dyDescent="0.2">
      <c r="A616" s="155"/>
      <c r="B616" s="155"/>
      <c r="C616" s="155"/>
      <c r="D616" s="155"/>
      <c r="E616" s="155"/>
      <c r="F616" s="155"/>
      <c r="G616" s="65"/>
      <c r="H616" s="85">
        <f t="shared" si="24"/>
        <v>0</v>
      </c>
    </row>
    <row r="617" spans="1:8" x14ac:dyDescent="0.2">
      <c r="A617" s="155"/>
      <c r="B617" s="155"/>
      <c r="C617" s="155"/>
      <c r="D617" s="155"/>
      <c r="E617" s="155"/>
      <c r="F617" s="155"/>
      <c r="G617" s="65"/>
      <c r="H617" s="85">
        <f t="shared" si="24"/>
        <v>0</v>
      </c>
    </row>
    <row r="618" spans="1:8" x14ac:dyDescent="0.2">
      <c r="A618" s="155"/>
      <c r="B618" s="155"/>
      <c r="C618" s="155"/>
      <c r="D618" s="155"/>
      <c r="E618" s="155"/>
      <c r="F618" s="155"/>
      <c r="G618" s="65"/>
      <c r="H618" s="85">
        <f t="shared" si="24"/>
        <v>0</v>
      </c>
    </row>
    <row r="619" spans="1:8" x14ac:dyDescent="0.2">
      <c r="A619" s="155"/>
      <c r="B619" s="155"/>
      <c r="C619" s="155"/>
      <c r="D619" s="155"/>
      <c r="E619" s="155"/>
      <c r="F619" s="155"/>
      <c r="G619" s="65"/>
      <c r="H619" s="85">
        <f t="shared" si="24"/>
        <v>0</v>
      </c>
    </row>
    <row r="620" spans="1:8" x14ac:dyDescent="0.2">
      <c r="A620" s="155"/>
      <c r="B620" s="155"/>
      <c r="C620" s="155"/>
      <c r="D620" s="155"/>
      <c r="E620" s="155"/>
      <c r="F620" s="155"/>
      <c r="G620" s="65"/>
      <c r="H620" s="85">
        <f t="shared" si="24"/>
        <v>0</v>
      </c>
    </row>
    <row r="621" spans="1:8" x14ac:dyDescent="0.2">
      <c r="A621" s="155"/>
      <c r="B621" s="155"/>
      <c r="C621" s="155"/>
      <c r="D621" s="155"/>
      <c r="E621" s="155"/>
      <c r="F621" s="155"/>
      <c r="G621" s="65"/>
      <c r="H621" s="85">
        <f t="shared" si="24"/>
        <v>0</v>
      </c>
    </row>
    <row r="622" spans="1:8" x14ac:dyDescent="0.2">
      <c r="A622" s="155"/>
      <c r="B622" s="155"/>
      <c r="C622" s="155"/>
      <c r="D622" s="155"/>
      <c r="E622" s="155"/>
      <c r="F622" s="155"/>
      <c r="G622" s="65"/>
      <c r="H622" s="85">
        <f t="shared" si="24"/>
        <v>0</v>
      </c>
    </row>
    <row r="623" spans="1:8" x14ac:dyDescent="0.2">
      <c r="A623" s="155"/>
      <c r="B623" s="155"/>
      <c r="C623" s="155"/>
      <c r="D623" s="155"/>
      <c r="E623" s="155"/>
      <c r="F623" s="155"/>
      <c r="G623" s="65"/>
      <c r="H623" s="85">
        <f t="shared" si="24"/>
        <v>0</v>
      </c>
    </row>
    <row r="624" spans="1:8" x14ac:dyDescent="0.2">
      <c r="A624" s="155"/>
      <c r="B624" s="155"/>
      <c r="C624" s="155"/>
      <c r="D624" s="155"/>
      <c r="E624" s="155"/>
      <c r="F624" s="155"/>
      <c r="G624" s="65"/>
      <c r="H624" s="85">
        <f t="shared" si="24"/>
        <v>0</v>
      </c>
    </row>
    <row r="625" spans="1:8" x14ac:dyDescent="0.2">
      <c r="A625" s="155"/>
      <c r="B625" s="155"/>
      <c r="C625" s="155"/>
      <c r="D625" s="155"/>
      <c r="E625" s="155"/>
      <c r="F625" s="155"/>
      <c r="G625" s="65"/>
      <c r="H625" s="85">
        <f t="shared" si="24"/>
        <v>0</v>
      </c>
    </row>
    <row r="626" spans="1:8" x14ac:dyDescent="0.2">
      <c r="A626" s="155"/>
      <c r="B626" s="155"/>
      <c r="C626" s="155"/>
      <c r="D626" s="155"/>
      <c r="E626" s="155"/>
      <c r="F626" s="155"/>
      <c r="G626" s="65"/>
      <c r="H626" s="85">
        <f t="shared" si="24"/>
        <v>0</v>
      </c>
    </row>
    <row r="627" spans="1:8" x14ac:dyDescent="0.2">
      <c r="A627" s="155"/>
      <c r="B627" s="155"/>
      <c r="C627" s="155"/>
      <c r="D627" s="155"/>
      <c r="E627" s="155"/>
      <c r="F627" s="155"/>
      <c r="G627" s="65"/>
      <c r="H627" s="85">
        <f t="shared" si="24"/>
        <v>0</v>
      </c>
    </row>
    <row r="628" spans="1:8" x14ac:dyDescent="0.2">
      <c r="A628" s="155"/>
      <c r="B628" s="155"/>
      <c r="C628" s="155"/>
      <c r="D628" s="155"/>
      <c r="E628" s="155"/>
      <c r="F628" s="155"/>
      <c r="G628" s="65"/>
      <c r="H628" s="85">
        <f t="shared" si="24"/>
        <v>0</v>
      </c>
    </row>
    <row r="629" spans="1:8" x14ac:dyDescent="0.2">
      <c r="A629" s="155"/>
      <c r="B629" s="155"/>
      <c r="C629" s="155"/>
      <c r="D629" s="155"/>
      <c r="E629" s="155"/>
      <c r="F629" s="155"/>
      <c r="G629" s="65"/>
      <c r="H629" s="85">
        <f t="shared" si="24"/>
        <v>0</v>
      </c>
    </row>
    <row r="630" spans="1:8" x14ac:dyDescent="0.2">
      <c r="A630" s="155"/>
      <c r="B630" s="155"/>
      <c r="C630" s="155"/>
      <c r="D630" s="155"/>
      <c r="E630" s="155"/>
      <c r="F630" s="155"/>
      <c r="G630" s="65"/>
      <c r="H630" s="85">
        <f t="shared" si="24"/>
        <v>0</v>
      </c>
    </row>
    <row r="631" spans="1:8" x14ac:dyDescent="0.2">
      <c r="A631" s="155"/>
      <c r="B631" s="155"/>
      <c r="C631" s="155"/>
      <c r="D631" s="155"/>
      <c r="E631" s="155"/>
      <c r="F631" s="155"/>
      <c r="G631" s="65"/>
      <c r="H631" s="85">
        <f t="shared" si="24"/>
        <v>0</v>
      </c>
    </row>
    <row r="632" spans="1:8" x14ac:dyDescent="0.2">
      <c r="A632" s="155"/>
      <c r="B632" s="155"/>
      <c r="C632" s="155"/>
      <c r="D632" s="155"/>
      <c r="E632" s="155"/>
      <c r="F632" s="155"/>
      <c r="G632" s="65"/>
      <c r="H632" s="85">
        <f t="shared" si="24"/>
        <v>0</v>
      </c>
    </row>
    <row r="633" spans="1:8" x14ac:dyDescent="0.2">
      <c r="A633" s="155"/>
      <c r="B633" s="155"/>
      <c r="C633" s="155"/>
      <c r="D633" s="155"/>
      <c r="E633" s="155"/>
      <c r="F633" s="155"/>
      <c r="G633" s="65"/>
      <c r="H633" s="85">
        <f t="shared" si="24"/>
        <v>0</v>
      </c>
    </row>
    <row r="634" spans="1:8" x14ac:dyDescent="0.2">
      <c r="A634" s="155"/>
      <c r="B634" s="155"/>
      <c r="C634" s="155"/>
      <c r="D634" s="155"/>
      <c r="E634" s="155"/>
      <c r="F634" s="155"/>
      <c r="G634" s="65"/>
      <c r="H634" s="85">
        <f t="shared" si="24"/>
        <v>0</v>
      </c>
    </row>
    <row r="635" spans="1:8" x14ac:dyDescent="0.2">
      <c r="A635" s="155"/>
      <c r="B635" s="155"/>
      <c r="C635" s="155"/>
      <c r="D635" s="155"/>
      <c r="E635" s="155"/>
      <c r="F635" s="155"/>
      <c r="G635" s="65"/>
      <c r="H635" s="85">
        <f t="shared" si="24"/>
        <v>0</v>
      </c>
    </row>
    <row r="636" spans="1:8" x14ac:dyDescent="0.2">
      <c r="A636" s="156"/>
      <c r="B636" s="157"/>
      <c r="C636" s="157"/>
      <c r="D636" s="157"/>
      <c r="E636" s="157"/>
      <c r="F636" s="158"/>
      <c r="G636" s="65"/>
      <c r="H636" s="85">
        <f t="shared" si="24"/>
        <v>0</v>
      </c>
    </row>
    <row r="637" spans="1:8" x14ac:dyDescent="0.2">
      <c r="A637" s="156"/>
      <c r="B637" s="157"/>
      <c r="C637" s="157"/>
      <c r="D637" s="157"/>
      <c r="E637" s="157"/>
      <c r="F637" s="158"/>
      <c r="G637" s="65"/>
      <c r="H637" s="85">
        <f t="shared" si="24"/>
        <v>0</v>
      </c>
    </row>
    <row r="638" spans="1:8" ht="15.75" x14ac:dyDescent="0.2">
      <c r="A638" s="4"/>
      <c r="B638" s="72"/>
      <c r="C638" s="72"/>
      <c r="D638" s="45"/>
      <c r="E638" s="46"/>
      <c r="F638" s="159" t="s">
        <v>0</v>
      </c>
      <c r="G638" s="159"/>
      <c r="H638" s="89">
        <f>SUM(H603:H637)</f>
        <v>0</v>
      </c>
    </row>
    <row r="639" spans="1:8" ht="15.75" x14ac:dyDescent="0.2">
      <c r="B639" s="44"/>
      <c r="C639" s="44"/>
      <c r="D639" s="45"/>
      <c r="E639" s="46"/>
      <c r="F639" s="55"/>
      <c r="G639" s="55"/>
      <c r="H639" s="56"/>
    </row>
    <row r="640" spans="1:8" ht="15.75" x14ac:dyDescent="0.2">
      <c r="B640" s="44"/>
      <c r="C640" s="44"/>
      <c r="D640" s="45"/>
      <c r="E640" s="46"/>
      <c r="F640" s="55"/>
      <c r="G640" s="55"/>
      <c r="H640" s="56"/>
    </row>
    <row r="641" spans="2:9" ht="15.75" x14ac:dyDescent="0.2">
      <c r="B641" s="44"/>
      <c r="C641" s="44"/>
      <c r="D641" s="45"/>
      <c r="E641" s="46"/>
      <c r="F641" s="55"/>
      <c r="G641" s="55"/>
      <c r="H641" s="56"/>
    </row>
    <row r="642" spans="2:9" ht="15.75" x14ac:dyDescent="0.2">
      <c r="B642" s="44"/>
      <c r="C642" s="44"/>
      <c r="D642" s="45"/>
      <c r="E642" s="46"/>
      <c r="F642" s="55"/>
      <c r="G642" s="55"/>
      <c r="H642" s="56"/>
    </row>
    <row r="643" spans="2:9" ht="15" x14ac:dyDescent="0.2">
      <c r="B643" s="44"/>
      <c r="C643" s="44"/>
      <c r="D643" s="45"/>
      <c r="E643" s="46"/>
      <c r="F643" s="47"/>
      <c r="G643" s="48"/>
      <c r="H643" s="48"/>
    </row>
    <row r="644" spans="2:9" ht="15" x14ac:dyDescent="0.2">
      <c r="B644" s="44" t="s">
        <v>91</v>
      </c>
      <c r="C644" s="44"/>
      <c r="D644" s="45"/>
      <c r="E644" s="46"/>
      <c r="F644" s="47"/>
      <c r="G644" s="48"/>
      <c r="H644" s="48"/>
    </row>
    <row r="645" spans="2:9" x14ac:dyDescent="0.2">
      <c r="B645" s="81" t="s">
        <v>92</v>
      </c>
      <c r="C645" s="81"/>
      <c r="D645" s="81"/>
      <c r="E645" s="81"/>
      <c r="F645" s="81"/>
      <c r="G645" s="81"/>
      <c r="H645" s="81"/>
    </row>
    <row r="646" spans="2:9" x14ac:dyDescent="0.2">
      <c r="B646" s="154" t="s">
        <v>138</v>
      </c>
      <c r="C646" s="154"/>
      <c r="D646" s="154"/>
      <c r="E646" s="154"/>
      <c r="F646" s="154"/>
      <c r="G646" s="154"/>
      <c r="H646" s="154"/>
    </row>
    <row r="647" spans="2:9" ht="15" x14ac:dyDescent="0.2">
      <c r="B647" s="44"/>
      <c r="C647" s="44"/>
      <c r="D647" s="45"/>
      <c r="E647" s="46"/>
      <c r="F647" s="47"/>
      <c r="G647" s="48"/>
      <c r="H647" s="48"/>
    </row>
    <row r="648" spans="2:9" x14ac:dyDescent="0.2">
      <c r="B648" s="107" t="s">
        <v>93</v>
      </c>
      <c r="C648" s="107"/>
      <c r="D648" s="107"/>
      <c r="E648" s="107"/>
      <c r="F648" s="195" t="s">
        <v>94</v>
      </c>
      <c r="G648" s="195"/>
      <c r="H648" s="195"/>
      <c r="I648" s="57" t="s">
        <v>25</v>
      </c>
    </row>
    <row r="649" spans="2:9" x14ac:dyDescent="0.2">
      <c r="B649" s="115"/>
      <c r="C649" s="116"/>
      <c r="D649" s="116"/>
      <c r="E649" s="117"/>
      <c r="F649" s="118"/>
      <c r="G649" s="119"/>
      <c r="H649" s="120"/>
      <c r="I649" s="90"/>
    </row>
    <row r="650" spans="2:9" x14ac:dyDescent="0.2">
      <c r="B650" s="115"/>
      <c r="C650" s="116"/>
      <c r="D650" s="116"/>
      <c r="E650" s="117"/>
      <c r="F650" s="118"/>
      <c r="G650" s="119"/>
      <c r="H650" s="120"/>
      <c r="I650" s="90"/>
    </row>
    <row r="651" spans="2:9" x14ac:dyDescent="0.2">
      <c r="B651" s="115"/>
      <c r="C651" s="116"/>
      <c r="D651" s="116"/>
      <c r="E651" s="117"/>
      <c r="F651" s="118"/>
      <c r="G651" s="119"/>
      <c r="H651" s="120"/>
      <c r="I651" s="90"/>
    </row>
    <row r="652" spans="2:9" x14ac:dyDescent="0.2">
      <c r="B652" s="115"/>
      <c r="C652" s="116"/>
      <c r="D652" s="116"/>
      <c r="E652" s="117"/>
      <c r="F652" s="118"/>
      <c r="G652" s="119"/>
      <c r="H652" s="120"/>
      <c r="I652" s="90"/>
    </row>
    <row r="653" spans="2:9" x14ac:dyDescent="0.2">
      <c r="B653" s="115"/>
      <c r="C653" s="116"/>
      <c r="D653" s="116"/>
      <c r="E653" s="117"/>
      <c r="F653" s="118"/>
      <c r="G653" s="119"/>
      <c r="H653" s="120"/>
      <c r="I653" s="90"/>
    </row>
    <row r="654" spans="2:9" x14ac:dyDescent="0.2">
      <c r="B654" s="115"/>
      <c r="C654" s="116"/>
      <c r="D654" s="116"/>
      <c r="E654" s="117"/>
      <c r="F654" s="118"/>
      <c r="G654" s="119"/>
      <c r="H654" s="120"/>
      <c r="I654" s="90"/>
    </row>
    <row r="655" spans="2:9" x14ac:dyDescent="0.2">
      <c r="B655" s="115"/>
      <c r="C655" s="116"/>
      <c r="D655" s="116"/>
      <c r="E655" s="117"/>
      <c r="F655" s="118"/>
      <c r="G655" s="119"/>
      <c r="H655" s="120"/>
      <c r="I655" s="90"/>
    </row>
    <row r="656" spans="2:9" x14ac:dyDescent="0.2">
      <c r="B656" s="115"/>
      <c r="C656" s="116"/>
      <c r="D656" s="116"/>
      <c r="E656" s="117"/>
      <c r="F656" s="118"/>
      <c r="G656" s="119"/>
      <c r="H656" s="120"/>
      <c r="I656" s="90"/>
    </row>
    <row r="657" spans="2:9" x14ac:dyDescent="0.2">
      <c r="B657" s="115"/>
      <c r="C657" s="116"/>
      <c r="D657" s="116"/>
      <c r="E657" s="117"/>
      <c r="F657" s="118"/>
      <c r="G657" s="119"/>
      <c r="H657" s="120"/>
      <c r="I657" s="90"/>
    </row>
    <row r="658" spans="2:9" x14ac:dyDescent="0.2">
      <c r="B658" s="115"/>
      <c r="C658" s="116"/>
      <c r="D658" s="116"/>
      <c r="E658" s="117"/>
      <c r="F658" s="118"/>
      <c r="G658" s="119"/>
      <c r="H658" s="120"/>
      <c r="I658" s="90"/>
    </row>
    <row r="659" spans="2:9" x14ac:dyDescent="0.2">
      <c r="B659" s="115"/>
      <c r="C659" s="116"/>
      <c r="D659" s="116"/>
      <c r="E659" s="117"/>
      <c r="F659" s="118"/>
      <c r="G659" s="119"/>
      <c r="H659" s="120"/>
      <c r="I659" s="90"/>
    </row>
    <row r="660" spans="2:9" x14ac:dyDescent="0.2">
      <c r="B660" s="115"/>
      <c r="C660" s="116"/>
      <c r="D660" s="116"/>
      <c r="E660" s="117"/>
      <c r="F660" s="118"/>
      <c r="G660" s="119"/>
      <c r="H660" s="120"/>
      <c r="I660" s="90"/>
    </row>
    <row r="661" spans="2:9" x14ac:dyDescent="0.2">
      <c r="B661" s="115"/>
      <c r="C661" s="116"/>
      <c r="D661" s="116"/>
      <c r="E661" s="117"/>
      <c r="F661" s="118"/>
      <c r="G661" s="119"/>
      <c r="H661" s="120"/>
      <c r="I661" s="90"/>
    </row>
    <row r="662" spans="2:9" x14ac:dyDescent="0.2">
      <c r="B662" s="115"/>
      <c r="C662" s="116"/>
      <c r="D662" s="116"/>
      <c r="E662" s="117"/>
      <c r="F662" s="118"/>
      <c r="G662" s="119"/>
      <c r="H662" s="120"/>
      <c r="I662" s="90"/>
    </row>
    <row r="663" spans="2:9" x14ac:dyDescent="0.2">
      <c r="B663" s="115"/>
      <c r="C663" s="116"/>
      <c r="D663" s="116"/>
      <c r="E663" s="117"/>
      <c r="F663" s="118"/>
      <c r="G663" s="119"/>
      <c r="H663" s="120"/>
      <c r="I663" s="90"/>
    </row>
    <row r="664" spans="2:9" x14ac:dyDescent="0.2">
      <c r="B664" s="115"/>
      <c r="C664" s="116"/>
      <c r="D664" s="116"/>
      <c r="E664" s="117"/>
      <c r="F664" s="118"/>
      <c r="G664" s="119"/>
      <c r="H664" s="120"/>
      <c r="I664" s="90"/>
    </row>
    <row r="665" spans="2:9" x14ac:dyDescent="0.2">
      <c r="B665" s="115"/>
      <c r="C665" s="116"/>
      <c r="D665" s="116"/>
      <c r="E665" s="117"/>
      <c r="F665" s="118"/>
      <c r="G665" s="119"/>
      <c r="H665" s="120"/>
      <c r="I665" s="90"/>
    </row>
    <row r="666" spans="2:9" x14ac:dyDescent="0.2">
      <c r="B666" s="115"/>
      <c r="C666" s="116"/>
      <c r="D666" s="116"/>
      <c r="E666" s="117"/>
      <c r="F666" s="118"/>
      <c r="G666" s="119"/>
      <c r="H666" s="120"/>
      <c r="I666" s="90"/>
    </row>
    <row r="667" spans="2:9" x14ac:dyDescent="0.2">
      <c r="B667" s="115"/>
      <c r="C667" s="116"/>
      <c r="D667" s="116"/>
      <c r="E667" s="117"/>
      <c r="F667" s="118"/>
      <c r="G667" s="119"/>
      <c r="H667" s="120"/>
      <c r="I667" s="90"/>
    </row>
    <row r="668" spans="2:9" x14ac:dyDescent="0.2">
      <c r="B668" s="121"/>
      <c r="C668" s="121"/>
      <c r="D668" s="121"/>
      <c r="E668" s="121"/>
      <c r="F668" s="122"/>
      <c r="G668" s="122"/>
      <c r="H668" s="122"/>
      <c r="I668" s="90"/>
    </row>
    <row r="669" spans="2:9" x14ac:dyDescent="0.2">
      <c r="B669" s="121"/>
      <c r="C669" s="121"/>
      <c r="D669" s="121"/>
      <c r="E669" s="121"/>
      <c r="F669" s="122"/>
      <c r="G669" s="122"/>
      <c r="H669" s="122"/>
      <c r="I669" s="90"/>
    </row>
    <row r="670" spans="2:9" x14ac:dyDescent="0.2">
      <c r="B670" s="121"/>
      <c r="C670" s="121"/>
      <c r="D670" s="121"/>
      <c r="E670" s="121"/>
      <c r="F670" s="122"/>
      <c r="G670" s="122"/>
      <c r="H670" s="122"/>
      <c r="I670" s="90"/>
    </row>
    <row r="671" spans="2:9" x14ac:dyDescent="0.2">
      <c r="B671" s="121"/>
      <c r="C671" s="121"/>
      <c r="D671" s="121"/>
      <c r="E671" s="121"/>
      <c r="F671" s="122"/>
      <c r="G671" s="122"/>
      <c r="H671" s="122"/>
      <c r="I671" s="90"/>
    </row>
    <row r="672" spans="2:9" x14ac:dyDescent="0.2">
      <c r="B672" s="121"/>
      <c r="C672" s="121"/>
      <c r="D672" s="121"/>
      <c r="E672" s="121"/>
      <c r="F672" s="122"/>
      <c r="G672" s="122"/>
      <c r="H672" s="122"/>
      <c r="I672" s="90"/>
    </row>
    <row r="673" spans="2:9" x14ac:dyDescent="0.2">
      <c r="B673" s="121"/>
      <c r="C673" s="121"/>
      <c r="D673" s="121"/>
      <c r="E673" s="121"/>
      <c r="F673" s="122"/>
      <c r="G673" s="122"/>
      <c r="H673" s="122"/>
      <c r="I673" s="90"/>
    </row>
    <row r="674" spans="2:9" x14ac:dyDescent="0.2">
      <c r="B674" s="121"/>
      <c r="C674" s="121"/>
      <c r="D674" s="121"/>
      <c r="E674" s="121"/>
      <c r="F674" s="122"/>
      <c r="G674" s="122"/>
      <c r="H674" s="122"/>
      <c r="I674" s="90"/>
    </row>
    <row r="675" spans="2:9" x14ac:dyDescent="0.2">
      <c r="B675" s="121"/>
      <c r="C675" s="121"/>
      <c r="D675" s="121"/>
      <c r="E675" s="121"/>
      <c r="F675" s="122"/>
      <c r="G675" s="122"/>
      <c r="H675" s="122"/>
      <c r="I675" s="90"/>
    </row>
    <row r="676" spans="2:9" x14ac:dyDescent="0.2">
      <c r="B676" s="121"/>
      <c r="C676" s="121"/>
      <c r="D676" s="121"/>
      <c r="E676" s="121"/>
      <c r="F676" s="122"/>
      <c r="G676" s="122"/>
      <c r="H676" s="122"/>
      <c r="I676" s="90"/>
    </row>
    <row r="677" spans="2:9" x14ac:dyDescent="0.2">
      <c r="B677" s="121"/>
      <c r="C677" s="121"/>
      <c r="D677" s="121"/>
      <c r="E677" s="121"/>
      <c r="F677" s="122"/>
      <c r="G677" s="122"/>
      <c r="H677" s="122"/>
      <c r="I677" s="90"/>
    </row>
    <row r="678" spans="2:9" x14ac:dyDescent="0.2">
      <c r="B678" s="121"/>
      <c r="C678" s="121"/>
      <c r="D678" s="121"/>
      <c r="E678" s="121"/>
      <c r="F678" s="122"/>
      <c r="G678" s="122"/>
      <c r="H678" s="122"/>
      <c r="I678" s="90"/>
    </row>
    <row r="679" spans="2:9" x14ac:dyDescent="0.2">
      <c r="B679" s="121"/>
      <c r="C679" s="121"/>
      <c r="D679" s="121"/>
      <c r="E679" s="121"/>
      <c r="F679" s="122"/>
      <c r="G679" s="122"/>
      <c r="H679" s="122"/>
      <c r="I679" s="90"/>
    </row>
    <row r="680" spans="2:9" ht="15" x14ac:dyDescent="0.2">
      <c r="B680" s="72"/>
      <c r="C680" s="72"/>
      <c r="D680" s="45"/>
      <c r="E680" s="46"/>
      <c r="F680" s="123" t="s">
        <v>0</v>
      </c>
      <c r="G680" s="123"/>
      <c r="H680" s="123"/>
      <c r="I680" s="91">
        <f>SUM(I649:I679)</f>
        <v>0</v>
      </c>
    </row>
    <row r="681" spans="2:9" ht="15" x14ac:dyDescent="0.2">
      <c r="B681" s="44"/>
      <c r="C681" s="44"/>
      <c r="D681" s="45"/>
      <c r="E681" s="46"/>
      <c r="F681" s="47"/>
      <c r="G681" s="48"/>
      <c r="H681" s="48"/>
    </row>
    <row r="682" spans="2:9" ht="15" x14ac:dyDescent="0.2">
      <c r="B682" s="44"/>
      <c r="C682" s="44"/>
      <c r="D682" s="45"/>
      <c r="E682" s="46"/>
      <c r="F682" s="47"/>
      <c r="G682" s="48"/>
      <c r="H682" s="48"/>
    </row>
    <row r="683" spans="2:9" ht="15" x14ac:dyDescent="0.2">
      <c r="B683" s="44"/>
      <c r="C683" s="44"/>
      <c r="D683" s="45"/>
      <c r="E683" s="46"/>
      <c r="F683" s="47"/>
      <c r="G683" s="48"/>
      <c r="H683" s="48"/>
    </row>
    <row r="684" spans="2:9" ht="15" x14ac:dyDescent="0.2">
      <c r="B684" s="44"/>
      <c r="C684" s="44"/>
      <c r="D684" s="45"/>
      <c r="E684" s="46"/>
      <c r="F684" s="47"/>
      <c r="G684" s="48"/>
      <c r="H684" s="48"/>
    </row>
    <row r="685" spans="2:9" ht="15" x14ac:dyDescent="0.2">
      <c r="B685" s="44"/>
      <c r="C685" s="44"/>
      <c r="D685" s="45"/>
      <c r="E685" s="46"/>
      <c r="F685" s="47"/>
      <c r="G685" s="48"/>
      <c r="H685" s="48"/>
    </row>
    <row r="686" spans="2:9" ht="15" x14ac:dyDescent="0.2">
      <c r="B686" s="44"/>
      <c r="C686" s="44"/>
      <c r="D686" s="45"/>
      <c r="E686" s="46"/>
      <c r="F686" s="47"/>
      <c r="G686" s="48"/>
      <c r="H686" s="48"/>
    </row>
    <row r="687" spans="2:9" ht="15" x14ac:dyDescent="0.2">
      <c r="B687" s="44"/>
      <c r="C687" s="44"/>
      <c r="D687" s="45"/>
      <c r="E687" s="46"/>
      <c r="F687" s="47"/>
      <c r="G687" s="48"/>
      <c r="H687" s="48"/>
    </row>
    <row r="688" spans="2:9" ht="15" x14ac:dyDescent="0.2">
      <c r="B688" s="44"/>
      <c r="C688" s="44"/>
      <c r="D688" s="45"/>
      <c r="E688" s="46"/>
      <c r="F688" s="47"/>
      <c r="G688" s="48"/>
      <c r="H688" s="48"/>
    </row>
    <row r="689" spans="2:8" ht="15" x14ac:dyDescent="0.2">
      <c r="B689" s="44"/>
      <c r="C689" s="44"/>
      <c r="D689" s="45"/>
      <c r="E689" s="46"/>
      <c r="F689" s="47"/>
      <c r="G689" s="48"/>
      <c r="H689" s="48"/>
    </row>
    <row r="690" spans="2:8" ht="15" x14ac:dyDescent="0.2">
      <c r="B690" s="44"/>
      <c r="C690" s="44"/>
      <c r="D690" s="45"/>
      <c r="E690" s="46"/>
      <c r="F690" s="47"/>
      <c r="G690" s="48"/>
      <c r="H690" s="48"/>
    </row>
    <row r="691" spans="2:8" ht="15" x14ac:dyDescent="0.2">
      <c r="B691" s="194" t="s">
        <v>67</v>
      </c>
      <c r="C691" s="194"/>
      <c r="D691" s="194"/>
      <c r="E691" s="194"/>
      <c r="F691" s="194"/>
      <c r="G691" s="193" t="s">
        <v>86</v>
      </c>
      <c r="H691" s="193"/>
    </row>
    <row r="692" spans="2:8" x14ac:dyDescent="0.2">
      <c r="E692" s="33"/>
      <c r="F692" s="34"/>
      <c r="H692" s="34"/>
    </row>
    <row r="693" spans="2:8" ht="22.7" customHeight="1" x14ac:dyDescent="0.2">
      <c r="B693" s="49" t="s">
        <v>64</v>
      </c>
      <c r="C693" s="49"/>
      <c r="D693" s="191" t="s">
        <v>63</v>
      </c>
      <c r="E693" s="191"/>
      <c r="F693" s="50" t="s">
        <v>65</v>
      </c>
      <c r="G693" s="192" t="s">
        <v>66</v>
      </c>
      <c r="H693" s="192"/>
    </row>
    <row r="694" spans="2:8" x14ac:dyDescent="0.2">
      <c r="B694" s="18" t="s">
        <v>124</v>
      </c>
      <c r="C694" s="18"/>
      <c r="D694" s="197">
        <f>H93*1080</f>
        <v>0</v>
      </c>
      <c r="E694" s="197"/>
      <c r="F694" s="86"/>
      <c r="G694" s="197">
        <f>D694+F694</f>
        <v>0</v>
      </c>
      <c r="H694" s="197"/>
    </row>
    <row r="695" spans="2:8" x14ac:dyDescent="0.2">
      <c r="B695" s="18" t="s">
        <v>125</v>
      </c>
      <c r="C695" s="18"/>
      <c r="D695" s="197">
        <f>H93*133</f>
        <v>0</v>
      </c>
      <c r="E695" s="197"/>
      <c r="F695" s="86"/>
      <c r="G695" s="197">
        <f>D695+F695</f>
        <v>0</v>
      </c>
      <c r="H695" s="197"/>
    </row>
    <row r="696" spans="2:8" x14ac:dyDescent="0.2">
      <c r="B696" s="18" t="s">
        <v>126</v>
      </c>
      <c r="C696" s="18"/>
      <c r="D696" s="197">
        <f>H98*2800</f>
        <v>0</v>
      </c>
      <c r="E696" s="197"/>
      <c r="F696" s="86"/>
      <c r="G696" s="197">
        <f>D696+F696</f>
        <v>0</v>
      </c>
      <c r="H696" s="197"/>
    </row>
    <row r="697" spans="2:8" x14ac:dyDescent="0.2">
      <c r="B697" s="18" t="s">
        <v>127</v>
      </c>
      <c r="C697" s="18"/>
      <c r="D697" s="197">
        <f>H98*133</f>
        <v>0</v>
      </c>
      <c r="E697" s="197"/>
      <c r="F697" s="86"/>
      <c r="G697" s="197">
        <f>D697+F697</f>
        <v>0</v>
      </c>
      <c r="H697" s="197"/>
    </row>
    <row r="698" spans="2:8" x14ac:dyDescent="0.2">
      <c r="B698" s="18" t="s">
        <v>128</v>
      </c>
      <c r="C698" s="18"/>
      <c r="D698" s="197">
        <f>G61</f>
        <v>0</v>
      </c>
      <c r="E698" s="197"/>
      <c r="F698" s="86"/>
      <c r="G698" s="197">
        <f>D698+F698</f>
        <v>0</v>
      </c>
      <c r="H698" s="197"/>
    </row>
    <row r="699" spans="2:8" x14ac:dyDescent="0.2">
      <c r="B699" s="18" t="s">
        <v>129</v>
      </c>
      <c r="C699" s="18"/>
      <c r="D699" s="197">
        <f>SUM(D694:E698)</f>
        <v>0</v>
      </c>
      <c r="E699" s="197"/>
      <c r="F699" s="85">
        <f>SUM(F694:F698)</f>
        <v>0</v>
      </c>
      <c r="G699" s="197">
        <f>SUM(G694:H698)</f>
        <v>0</v>
      </c>
      <c r="H699" s="197"/>
    </row>
    <row r="700" spans="2:8" x14ac:dyDescent="0.2">
      <c r="B700" s="18" t="s">
        <v>132</v>
      </c>
      <c r="C700" s="18"/>
      <c r="D700" s="197">
        <f>G63</f>
        <v>0</v>
      </c>
      <c r="E700" s="197"/>
      <c r="F700" s="86"/>
      <c r="G700" s="197">
        <f>D700+F700</f>
        <v>0</v>
      </c>
      <c r="H700" s="197"/>
    </row>
    <row r="701" spans="2:8" x14ac:dyDescent="0.2">
      <c r="B701" s="18" t="s">
        <v>130</v>
      </c>
      <c r="C701" s="18"/>
      <c r="D701" s="197">
        <f>G64</f>
        <v>0</v>
      </c>
      <c r="E701" s="197"/>
      <c r="F701" s="86"/>
      <c r="G701" s="197">
        <f>D701+F701</f>
        <v>0</v>
      </c>
      <c r="H701" s="197"/>
    </row>
    <row r="702" spans="2:8" x14ac:dyDescent="0.2">
      <c r="B702" s="18" t="s">
        <v>131</v>
      </c>
      <c r="C702" s="18"/>
      <c r="D702" s="197">
        <f>G65</f>
        <v>0</v>
      </c>
      <c r="E702" s="197"/>
      <c r="F702" s="86"/>
      <c r="G702" s="197">
        <f>D702+F702</f>
        <v>0</v>
      </c>
      <c r="H702" s="197"/>
    </row>
    <row r="703" spans="2:8" ht="13.7" customHeight="1" x14ac:dyDescent="0.2">
      <c r="B703" s="18" t="s">
        <v>133</v>
      </c>
      <c r="C703" s="18"/>
      <c r="D703" s="197">
        <f>G66</f>
        <v>0</v>
      </c>
      <c r="E703" s="197"/>
      <c r="F703" s="86"/>
      <c r="G703" s="197">
        <f>D703+F703</f>
        <v>0</v>
      </c>
      <c r="H703" s="197"/>
    </row>
    <row r="704" spans="2:8" ht="13.7" customHeight="1" x14ac:dyDescent="0.2">
      <c r="B704" s="18" t="s">
        <v>134</v>
      </c>
      <c r="C704" s="18"/>
      <c r="D704" s="197">
        <f>SUM(D700:E703)</f>
        <v>0</v>
      </c>
      <c r="E704" s="197"/>
      <c r="F704" s="85">
        <f>SUM(F700:F703)</f>
        <v>0</v>
      </c>
      <c r="G704" s="197">
        <f>SUM(G700:H703)</f>
        <v>0</v>
      </c>
      <c r="H704" s="197"/>
    </row>
    <row r="705" spans="2:8" x14ac:dyDescent="0.2">
      <c r="B705" s="18" t="s">
        <v>135</v>
      </c>
      <c r="C705" s="18"/>
      <c r="D705" s="197">
        <f>D706-D704-D699</f>
        <v>0</v>
      </c>
      <c r="E705" s="197"/>
      <c r="F705" s="86"/>
      <c r="G705" s="197">
        <f>D705+F705</f>
        <v>0</v>
      </c>
      <c r="H705" s="197"/>
    </row>
    <row r="706" spans="2:8" x14ac:dyDescent="0.2">
      <c r="B706" s="18" t="s">
        <v>136</v>
      </c>
      <c r="C706" s="18"/>
      <c r="D706" s="197">
        <f>G71</f>
        <v>0</v>
      </c>
      <c r="E706" s="197"/>
      <c r="F706" s="85">
        <f>F705+F704+F699</f>
        <v>0</v>
      </c>
      <c r="G706" s="197">
        <f>G705+G704+G699</f>
        <v>0</v>
      </c>
      <c r="H706" s="197"/>
    </row>
    <row r="707" spans="2:8" ht="15" x14ac:dyDescent="0.25">
      <c r="B707"/>
      <c r="C707"/>
      <c r="D707" s="198"/>
      <c r="E707" s="198"/>
      <c r="F707" s="34"/>
      <c r="G707" s="140"/>
      <c r="H707" s="140"/>
    </row>
    <row r="708" spans="2:8" x14ac:dyDescent="0.2">
      <c r="E708" s="33"/>
      <c r="F708" s="34"/>
      <c r="H708" s="34"/>
    </row>
    <row r="709" spans="2:8" x14ac:dyDescent="0.2">
      <c r="B709" s="3" t="s">
        <v>68</v>
      </c>
      <c r="D709" s="196"/>
      <c r="E709" s="196"/>
      <c r="F709" s="34"/>
      <c r="H709" s="34"/>
    </row>
    <row r="710" spans="2:8" x14ac:dyDescent="0.2">
      <c r="E710" s="33"/>
      <c r="F710" s="34"/>
      <c r="H710" s="34"/>
    </row>
    <row r="711" spans="2:8" x14ac:dyDescent="0.2">
      <c r="B711" s="3" t="s">
        <v>69</v>
      </c>
      <c r="E711" s="33"/>
      <c r="F711" s="34"/>
      <c r="H711" s="34"/>
    </row>
    <row r="712" spans="2:8" x14ac:dyDescent="0.2">
      <c r="E712" s="33"/>
      <c r="F712" s="34"/>
      <c r="H712" s="34"/>
    </row>
    <row r="713" spans="2:8" x14ac:dyDescent="0.2">
      <c r="B713" s="51"/>
      <c r="E713" s="33"/>
      <c r="F713" s="34"/>
      <c r="H713" s="34"/>
    </row>
    <row r="714" spans="2:8" x14ac:dyDescent="0.2">
      <c r="E714" s="33"/>
      <c r="F714" s="34"/>
      <c r="H714" s="34"/>
    </row>
    <row r="715" spans="2:8" x14ac:dyDescent="0.2">
      <c r="E715" s="33"/>
      <c r="F715" s="34"/>
      <c r="H715" s="34"/>
    </row>
    <row r="716" spans="2:8" x14ac:dyDescent="0.2">
      <c r="E716" s="33"/>
      <c r="F716" s="34"/>
      <c r="H716" s="34"/>
    </row>
    <row r="717" spans="2:8" x14ac:dyDescent="0.2">
      <c r="E717" s="33"/>
      <c r="F717" s="34"/>
      <c r="H717" s="34"/>
    </row>
    <row r="718" spans="2:8" x14ac:dyDescent="0.2">
      <c r="E718" s="33"/>
      <c r="F718" s="34"/>
      <c r="H718" s="34"/>
    </row>
    <row r="719" spans="2:8" x14ac:dyDescent="0.2">
      <c r="E719" s="33"/>
      <c r="F719" s="34"/>
      <c r="H719" s="34"/>
    </row>
    <row r="720" spans="2:8" x14ac:dyDescent="0.2">
      <c r="E720" s="33"/>
      <c r="F720" s="34"/>
      <c r="H720" s="34"/>
    </row>
    <row r="721" spans="5:8" x14ac:dyDescent="0.2">
      <c r="E721" s="33"/>
      <c r="F721" s="34"/>
      <c r="H721" s="34"/>
    </row>
    <row r="722" spans="5:8" x14ac:dyDescent="0.2">
      <c r="E722" s="33"/>
      <c r="F722" s="34"/>
      <c r="H722" s="34"/>
    </row>
    <row r="723" spans="5:8" x14ac:dyDescent="0.2">
      <c r="E723" s="33"/>
      <c r="F723" s="34"/>
      <c r="H723" s="34"/>
    </row>
    <row r="724" spans="5:8" x14ac:dyDescent="0.2">
      <c r="E724" s="33"/>
      <c r="F724" s="34"/>
      <c r="H724" s="34"/>
    </row>
    <row r="725" spans="5:8" x14ac:dyDescent="0.2">
      <c r="E725" s="33"/>
      <c r="F725" s="34"/>
      <c r="H725" s="34"/>
    </row>
    <row r="726" spans="5:8" x14ac:dyDescent="0.2">
      <c r="E726" s="33"/>
      <c r="F726" s="34"/>
      <c r="H726" s="34"/>
    </row>
    <row r="727" spans="5:8" x14ac:dyDescent="0.2">
      <c r="E727" s="33"/>
      <c r="F727" s="34"/>
      <c r="H727" s="34"/>
    </row>
    <row r="728" spans="5:8" x14ac:dyDescent="0.2">
      <c r="E728" s="33"/>
      <c r="F728" s="34"/>
      <c r="H728" s="34"/>
    </row>
    <row r="729" spans="5:8" x14ac:dyDescent="0.2">
      <c r="E729" s="33"/>
      <c r="F729" s="34"/>
      <c r="H729" s="34"/>
    </row>
    <row r="730" spans="5:8" x14ac:dyDescent="0.2">
      <c r="E730" s="33"/>
      <c r="F730" s="34"/>
      <c r="H730" s="34"/>
    </row>
    <row r="731" spans="5:8" x14ac:dyDescent="0.2">
      <c r="E731" s="33"/>
      <c r="F731" s="34"/>
      <c r="H731" s="34"/>
    </row>
    <row r="732" spans="5:8" x14ac:dyDescent="0.2">
      <c r="E732" s="33"/>
      <c r="F732" s="34"/>
      <c r="H732" s="34"/>
    </row>
    <row r="733" spans="5:8" x14ac:dyDescent="0.2">
      <c r="E733" s="33"/>
      <c r="F733" s="34"/>
      <c r="H733" s="34"/>
    </row>
    <row r="734" spans="5:8" x14ac:dyDescent="0.2">
      <c r="E734" s="33"/>
      <c r="F734" s="34"/>
      <c r="H734" s="34"/>
    </row>
    <row r="735" spans="5:8" x14ac:dyDescent="0.2">
      <c r="E735" s="33"/>
      <c r="F735" s="34"/>
      <c r="H735" s="34"/>
    </row>
    <row r="736" spans="5:8" x14ac:dyDescent="0.2">
      <c r="E736" s="33"/>
      <c r="F736" s="34"/>
      <c r="H736" s="34"/>
    </row>
    <row r="737" spans="5:8" x14ac:dyDescent="0.2">
      <c r="E737" s="33"/>
      <c r="F737" s="34"/>
      <c r="H737" s="34"/>
    </row>
    <row r="738" spans="5:8" x14ac:dyDescent="0.2">
      <c r="E738" s="33"/>
      <c r="F738" s="34"/>
      <c r="H738" s="34"/>
    </row>
    <row r="739" spans="5:8" x14ac:dyDescent="0.2">
      <c r="E739" s="33"/>
      <c r="F739" s="34"/>
      <c r="H739" s="34"/>
    </row>
    <row r="740" spans="5:8" x14ac:dyDescent="0.2">
      <c r="E740" s="33"/>
      <c r="F740" s="34"/>
      <c r="H740" s="34"/>
    </row>
    <row r="741" spans="5:8" x14ac:dyDescent="0.2">
      <c r="E741" s="33"/>
      <c r="F741" s="34"/>
      <c r="H741" s="34"/>
    </row>
  </sheetData>
  <sheetProtection algorithmName="SHA-512" hashValue="kw6Qlgd4lnv46qNtg7gtdlkY7ynO09t7ppvsyHD6rrqiS0cudjvd0asMW1X96OxF1aZadhXnjkB6RRs/syW4lw==" saltValue="g7rmOPyvTDNkOWNpSIaEag==" spinCount="100000" sheet="1" selectLockedCells="1"/>
  <mergeCells count="372">
    <mergeCell ref="D694:E694"/>
    <mergeCell ref="G694:H694"/>
    <mergeCell ref="D698:E698"/>
    <mergeCell ref="G698:H698"/>
    <mergeCell ref="D699:E699"/>
    <mergeCell ref="G699:H699"/>
    <mergeCell ref="G695:H695"/>
    <mergeCell ref="D696:E696"/>
    <mergeCell ref="G700:H700"/>
    <mergeCell ref="D697:E697"/>
    <mergeCell ref="G697:H697"/>
    <mergeCell ref="D695:E695"/>
    <mergeCell ref="D709:E709"/>
    <mergeCell ref="D705:E705"/>
    <mergeCell ref="G705:H705"/>
    <mergeCell ref="D706:E706"/>
    <mergeCell ref="G706:H706"/>
    <mergeCell ref="G696:H696"/>
    <mergeCell ref="G707:H707"/>
    <mergeCell ref="D700:E700"/>
    <mergeCell ref="D707:E707"/>
    <mergeCell ref="D703:E703"/>
    <mergeCell ref="D701:E701"/>
    <mergeCell ref="G703:H703"/>
    <mergeCell ref="D704:E704"/>
    <mergeCell ref="G704:H704"/>
    <mergeCell ref="G701:H701"/>
    <mergeCell ref="D702:E702"/>
    <mergeCell ref="G702:H702"/>
    <mergeCell ref="D693:E693"/>
    <mergeCell ref="G693:H693"/>
    <mergeCell ref="A596:H596"/>
    <mergeCell ref="A597:H597"/>
    <mergeCell ref="A598:H598"/>
    <mergeCell ref="A600:H600"/>
    <mergeCell ref="A609:F609"/>
    <mergeCell ref="G691:H691"/>
    <mergeCell ref="A604:F604"/>
    <mergeCell ref="A605:F605"/>
    <mergeCell ref="B691:F691"/>
    <mergeCell ref="A611:F611"/>
    <mergeCell ref="A612:F612"/>
    <mergeCell ref="A613:F613"/>
    <mergeCell ref="A608:F608"/>
    <mergeCell ref="A615:F615"/>
    <mergeCell ref="A636:F636"/>
    <mergeCell ref="A619:F619"/>
    <mergeCell ref="A620:F620"/>
    <mergeCell ref="A621:F621"/>
    <mergeCell ref="F648:H648"/>
    <mergeCell ref="A631:F631"/>
    <mergeCell ref="A632:F632"/>
    <mergeCell ref="A633:F633"/>
    <mergeCell ref="B100:E100"/>
    <mergeCell ref="G103:H103"/>
    <mergeCell ref="G100:H100"/>
    <mergeCell ref="G102:H102"/>
    <mergeCell ref="B297:E297"/>
    <mergeCell ref="F245:H245"/>
    <mergeCell ref="B246:F246"/>
    <mergeCell ref="D183:F183"/>
    <mergeCell ref="D184:E184"/>
    <mergeCell ref="D185:E185"/>
    <mergeCell ref="D186:E186"/>
    <mergeCell ref="G299:H299"/>
    <mergeCell ref="C133:D133"/>
    <mergeCell ref="E76:H76"/>
    <mergeCell ref="E83:H83"/>
    <mergeCell ref="B101:E101"/>
    <mergeCell ref="G101:H101"/>
    <mergeCell ref="B102:E102"/>
    <mergeCell ref="B104:E104"/>
    <mergeCell ref="G104:H104"/>
    <mergeCell ref="E79:H79"/>
    <mergeCell ref="E80:H80"/>
    <mergeCell ref="E81:H81"/>
    <mergeCell ref="D298:E298"/>
    <mergeCell ref="B252:F252"/>
    <mergeCell ref="F297:H297"/>
    <mergeCell ref="G241:H241"/>
    <mergeCell ref="B193:F193"/>
    <mergeCell ref="B237:E237"/>
    <mergeCell ref="F238:H238"/>
    <mergeCell ref="B251:F251"/>
    <mergeCell ref="B296:E296"/>
    <mergeCell ref="B109:F109"/>
    <mergeCell ref="G109:H109"/>
    <mergeCell ref="B99:H99"/>
    <mergeCell ref="D1:F1"/>
    <mergeCell ref="D2:F2"/>
    <mergeCell ref="D3:F3"/>
    <mergeCell ref="D9:F9"/>
    <mergeCell ref="D20:H20"/>
    <mergeCell ref="B15:H15"/>
    <mergeCell ref="A12:H12"/>
    <mergeCell ref="G61:H61"/>
    <mergeCell ref="D60:F60"/>
    <mergeCell ref="D61:F61"/>
    <mergeCell ref="D59:F59"/>
    <mergeCell ref="D58:F58"/>
    <mergeCell ref="G58:H58"/>
    <mergeCell ref="D38:H38"/>
    <mergeCell ref="D16:H16"/>
    <mergeCell ref="D17:H17"/>
    <mergeCell ref="D18:H18"/>
    <mergeCell ref="D19:H19"/>
    <mergeCell ref="G59:H59"/>
    <mergeCell ref="G60:H60"/>
    <mergeCell ref="G2:H2"/>
    <mergeCell ref="G3:H3"/>
    <mergeCell ref="D21:H21"/>
    <mergeCell ref="D22:H22"/>
    <mergeCell ref="D67:F67"/>
    <mergeCell ref="D28:H28"/>
    <mergeCell ref="D25:H25"/>
    <mergeCell ref="D26:H26"/>
    <mergeCell ref="D32:H32"/>
    <mergeCell ref="D34:H34"/>
    <mergeCell ref="D33:H33"/>
    <mergeCell ref="D29:H29"/>
    <mergeCell ref="D30:H30"/>
    <mergeCell ref="D31:H31"/>
    <mergeCell ref="B56:H56"/>
    <mergeCell ref="D39:H39"/>
    <mergeCell ref="D40:H40"/>
    <mergeCell ref="D41:H41"/>
    <mergeCell ref="D42:H42"/>
    <mergeCell ref="D27:H27"/>
    <mergeCell ref="D23:H23"/>
    <mergeCell ref="D24:H24"/>
    <mergeCell ref="D35:H35"/>
    <mergeCell ref="D36:H36"/>
    <mergeCell ref="D43:H43"/>
    <mergeCell ref="G54:H54"/>
    <mergeCell ref="G64:H64"/>
    <mergeCell ref="B105:E105"/>
    <mergeCell ref="G105:H105"/>
    <mergeCell ref="B94:F94"/>
    <mergeCell ref="G94:H94"/>
    <mergeCell ref="B98:G98"/>
    <mergeCell ref="D65:F65"/>
    <mergeCell ref="G65:H65"/>
    <mergeCell ref="D63:F63"/>
    <mergeCell ref="D37:H37"/>
    <mergeCell ref="G67:H67"/>
    <mergeCell ref="G63:H63"/>
    <mergeCell ref="G62:H62"/>
    <mergeCell ref="D62:F62"/>
    <mergeCell ref="D66:F66"/>
    <mergeCell ref="G66:H66"/>
    <mergeCell ref="D64:F64"/>
    <mergeCell ref="B70:F70"/>
    <mergeCell ref="A592:H592"/>
    <mergeCell ref="A622:F622"/>
    <mergeCell ref="F471:H471"/>
    <mergeCell ref="D418:E418"/>
    <mergeCell ref="D419:E419"/>
    <mergeCell ref="G357:H357"/>
    <mergeCell ref="G591:H591"/>
    <mergeCell ref="A595:H595"/>
    <mergeCell ref="A610:F610"/>
    <mergeCell ref="A607:F607"/>
    <mergeCell ref="A614:F614"/>
    <mergeCell ref="D477:E477"/>
    <mergeCell ref="G415:H415"/>
    <mergeCell ref="F414:H414"/>
    <mergeCell ref="B367:F367"/>
    <mergeCell ref="D416:F416"/>
    <mergeCell ref="D414:E414"/>
    <mergeCell ref="A603:F603"/>
    <mergeCell ref="A616:F616"/>
    <mergeCell ref="A601:F601"/>
    <mergeCell ref="A606:F606"/>
    <mergeCell ref="A593:H593"/>
    <mergeCell ref="A602:F602"/>
    <mergeCell ref="D478:E478"/>
    <mergeCell ref="F355:H355"/>
    <mergeCell ref="D359:E359"/>
    <mergeCell ref="D360:E360"/>
    <mergeCell ref="B362:F362"/>
    <mergeCell ref="F419:H419"/>
    <mergeCell ref="B412:E412"/>
    <mergeCell ref="B413:E413"/>
    <mergeCell ref="F303:H303"/>
    <mergeCell ref="B304:F304"/>
    <mergeCell ref="F356:H356"/>
    <mergeCell ref="B368:F368"/>
    <mergeCell ref="D356:E356"/>
    <mergeCell ref="D358:F358"/>
    <mergeCell ref="F413:H413"/>
    <mergeCell ref="D361:E361"/>
    <mergeCell ref="B310:F310"/>
    <mergeCell ref="B354:E354"/>
    <mergeCell ref="F361:H361"/>
    <mergeCell ref="F655:H655"/>
    <mergeCell ref="A635:F635"/>
    <mergeCell ref="B650:E650"/>
    <mergeCell ref="F650:H650"/>
    <mergeCell ref="B651:E651"/>
    <mergeCell ref="F651:H651"/>
    <mergeCell ref="B652:E652"/>
    <mergeCell ref="F652:H652"/>
    <mergeCell ref="B471:E471"/>
    <mergeCell ref="A637:F637"/>
    <mergeCell ref="F638:G638"/>
    <mergeCell ref="A625:F625"/>
    <mergeCell ref="A626:F626"/>
    <mergeCell ref="A627:F627"/>
    <mergeCell ref="A628:F628"/>
    <mergeCell ref="A629:F629"/>
    <mergeCell ref="A630:F630"/>
    <mergeCell ref="A634:F634"/>
    <mergeCell ref="A617:F617"/>
    <mergeCell ref="A618:F618"/>
    <mergeCell ref="B649:E649"/>
    <mergeCell ref="F649:H649"/>
    <mergeCell ref="A623:F623"/>
    <mergeCell ref="A624:F624"/>
    <mergeCell ref="B646:H646"/>
    <mergeCell ref="B648:E648"/>
    <mergeCell ref="B187:F187"/>
    <mergeCell ref="D244:E244"/>
    <mergeCell ref="B192:F192"/>
    <mergeCell ref="D300:F300"/>
    <mergeCell ref="B668:E668"/>
    <mergeCell ref="F668:H668"/>
    <mergeCell ref="B663:E663"/>
    <mergeCell ref="F663:H663"/>
    <mergeCell ref="B664:E664"/>
    <mergeCell ref="F664:H664"/>
    <mergeCell ref="B665:E665"/>
    <mergeCell ref="F665:H665"/>
    <mergeCell ref="B666:E666"/>
    <mergeCell ref="F666:H666"/>
    <mergeCell ref="B656:E656"/>
    <mergeCell ref="F656:H656"/>
    <mergeCell ref="B662:E662"/>
    <mergeCell ref="F662:H662"/>
    <mergeCell ref="B657:E657"/>
    <mergeCell ref="F657:H657"/>
    <mergeCell ref="B658:E658"/>
    <mergeCell ref="F658:H658"/>
    <mergeCell ref="B659:E659"/>
    <mergeCell ref="F659:H659"/>
    <mergeCell ref="G68:H68"/>
    <mergeCell ref="C130:D130"/>
    <mergeCell ref="C131:D131"/>
    <mergeCell ref="C132:D132"/>
    <mergeCell ref="D68:F68"/>
    <mergeCell ref="E75:H75"/>
    <mergeCell ref="B58:C58"/>
    <mergeCell ref="B63:C63"/>
    <mergeCell ref="B64:C64"/>
    <mergeCell ref="B65:C65"/>
    <mergeCell ref="B66:C66"/>
    <mergeCell ref="C125:F125"/>
    <mergeCell ref="C126:E126"/>
    <mergeCell ref="C127:E127"/>
    <mergeCell ref="C128:E128"/>
    <mergeCell ref="D590:E590"/>
    <mergeCell ref="F590:H590"/>
    <mergeCell ref="B538:F538"/>
    <mergeCell ref="B543:F543"/>
    <mergeCell ref="B544:F544"/>
    <mergeCell ref="D537:E537"/>
    <mergeCell ref="F537:H537"/>
    <mergeCell ref="F680:H680"/>
    <mergeCell ref="B59:C59"/>
    <mergeCell ref="B60:C60"/>
    <mergeCell ref="B61:C61"/>
    <mergeCell ref="B62:C62"/>
    <mergeCell ref="G474:H474"/>
    <mergeCell ref="B67:C67"/>
    <mergeCell ref="E78:H78"/>
    <mergeCell ref="B76:B78"/>
    <mergeCell ref="B79:B83"/>
    <mergeCell ref="E82:H82"/>
    <mergeCell ref="B68:C68"/>
    <mergeCell ref="B129:F129"/>
    <mergeCell ref="E84:H84"/>
    <mergeCell ref="B72:H72"/>
    <mergeCell ref="B93:G93"/>
    <mergeCell ref="B103:E103"/>
    <mergeCell ref="G71:H71"/>
    <mergeCell ref="B71:F71"/>
    <mergeCell ref="E77:H77"/>
    <mergeCell ref="B134:F134"/>
    <mergeCell ref="B124:D124"/>
    <mergeCell ref="F128:H128"/>
    <mergeCell ref="G124:H124"/>
    <mergeCell ref="B660:E660"/>
    <mergeCell ref="F660:H660"/>
    <mergeCell ref="B661:E661"/>
    <mergeCell ref="F661:H661"/>
    <mergeCell ref="B588:E588"/>
    <mergeCell ref="B679:E679"/>
    <mergeCell ref="F679:H679"/>
    <mergeCell ref="B674:E674"/>
    <mergeCell ref="F674:H674"/>
    <mergeCell ref="B675:E675"/>
    <mergeCell ref="F676:H676"/>
    <mergeCell ref="B671:E671"/>
    <mergeCell ref="F671:H671"/>
    <mergeCell ref="B672:E672"/>
    <mergeCell ref="F672:H672"/>
    <mergeCell ref="B673:E673"/>
    <mergeCell ref="F673:H673"/>
    <mergeCell ref="F675:H675"/>
    <mergeCell ref="B676:E676"/>
    <mergeCell ref="B653:E653"/>
    <mergeCell ref="F653:H653"/>
    <mergeCell ref="B654:E654"/>
    <mergeCell ref="F654:H654"/>
    <mergeCell ref="B655:E655"/>
    <mergeCell ref="B667:E667"/>
    <mergeCell ref="F667:H667"/>
    <mergeCell ref="B677:E677"/>
    <mergeCell ref="F677:H677"/>
    <mergeCell ref="B678:E678"/>
    <mergeCell ref="F678:H678"/>
    <mergeCell ref="B669:E669"/>
    <mergeCell ref="F669:H669"/>
    <mergeCell ref="B670:E670"/>
    <mergeCell ref="F670:H670"/>
    <mergeCell ref="G70:H70"/>
    <mergeCell ref="B69:C69"/>
    <mergeCell ref="D69:F69"/>
    <mergeCell ref="G69:H69"/>
    <mergeCell ref="D531:E531"/>
    <mergeCell ref="F531:H531"/>
    <mergeCell ref="G532:H532"/>
    <mergeCell ref="B179:E179"/>
    <mergeCell ref="F478:H478"/>
    <mergeCell ref="B479:F479"/>
    <mergeCell ref="B484:F484"/>
    <mergeCell ref="B485:F485"/>
    <mergeCell ref="B529:E529"/>
    <mergeCell ref="B530:E530"/>
    <mergeCell ref="F530:H530"/>
    <mergeCell ref="B309:F309"/>
    <mergeCell ref="D242:F242"/>
    <mergeCell ref="D243:E243"/>
    <mergeCell ref="D301:E301"/>
    <mergeCell ref="D417:E417"/>
    <mergeCell ref="B135:I135"/>
    <mergeCell ref="D476:E476"/>
    <mergeCell ref="D472:E472"/>
    <mergeCell ref="B355:E355"/>
    <mergeCell ref="B589:E589"/>
    <mergeCell ref="F589:H589"/>
    <mergeCell ref="D475:F475"/>
    <mergeCell ref="F186:H186"/>
    <mergeCell ref="B180:E180"/>
    <mergeCell ref="F180:H180"/>
    <mergeCell ref="G182:H182"/>
    <mergeCell ref="D239:E239"/>
    <mergeCell ref="F239:H239"/>
    <mergeCell ref="B238:E238"/>
    <mergeCell ref="D245:E245"/>
    <mergeCell ref="D181:E181"/>
    <mergeCell ref="F181:H181"/>
    <mergeCell ref="D302:E302"/>
    <mergeCell ref="D303:E303"/>
    <mergeCell ref="D536:E536"/>
    <mergeCell ref="D534:F534"/>
    <mergeCell ref="D535:E535"/>
    <mergeCell ref="F472:H472"/>
    <mergeCell ref="F298:H298"/>
    <mergeCell ref="B420:F420"/>
    <mergeCell ref="B425:F425"/>
    <mergeCell ref="B426:F426"/>
    <mergeCell ref="B470:E470"/>
  </mergeCells>
  <conditionalFormatting sqref="H93">
    <cfRule type="cellIs" dxfId="1" priority="2" stopIfTrue="1" operator="greaterThan">
      <formula>2</formula>
    </cfRule>
  </conditionalFormatting>
  <conditionalFormatting sqref="H98">
    <cfRule type="cellIs" dxfId="0" priority="1" stopIfTrue="1" operator="greaterThan">
      <formula>8</formula>
    </cfRule>
  </conditionalFormatting>
  <pageMargins left="0.19685039370078741" right="0.19685039370078741" top="0.74803149606299213" bottom="0.74803149606299213" header="0.31496062992125984" footer="0.31496062992125984"/>
  <pageSetup paperSize="9" scale="99" orientation="portrait" horizontalDpi="300" verticalDpi="300" r:id="rId1"/>
  <rowBreaks count="9" manualBreakCount="9">
    <brk id="53" max="16383" man="1"/>
    <brk id="123" max="16383" man="1"/>
    <brk id="181" max="16383" man="1"/>
    <brk id="240" max="16383" man="1"/>
    <brk id="298" max="16383" man="1"/>
    <brk id="356" max="16383" man="1"/>
    <brk id="414" max="16383" man="1"/>
    <brk id="590" max="16383" man="1"/>
    <brk id="6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ZSP 2018</vt:lpstr>
      <vt:lpstr>'ZSP 2018'!_ednref1</vt:lpstr>
      <vt:lpstr>'ZSP 2018'!_ftnref1</vt:lpstr>
      <vt:lpstr>'ZSP 2018'!Tekst11</vt:lpstr>
      <vt:lpstr>'ZSP 2018'!Tekst12</vt:lpstr>
      <vt:lpstr>'ZSP 2018'!Tekst13</vt:lpstr>
      <vt:lpstr>'ZSP 2018'!Tekst14</vt:lpstr>
      <vt:lpstr>'ZSP 2018'!Tekst15</vt:lpstr>
      <vt:lpstr>'ZSP 2018'!Tekst16</vt:lpstr>
      <vt:lpstr>'ZSP 2018'!Tekst17</vt:lpstr>
      <vt:lpstr>'ZSP 2018'!Tekst18</vt:lpstr>
      <vt:lpstr>'ZSP 2018'!Tekst20</vt:lpstr>
      <vt:lpstr>'ZSP 2018'!Tekst21</vt:lpstr>
      <vt:lpstr>'ZSP 2018'!Tekst22</vt:lpstr>
      <vt:lpstr>'ZSP 2018'!Tekst23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</dc:creator>
  <cp:lastModifiedBy>Milena</cp:lastModifiedBy>
  <cp:lastPrinted>2023-10-16T19:46:18Z</cp:lastPrinted>
  <dcterms:created xsi:type="dcterms:W3CDTF">2012-02-13T19:21:35Z</dcterms:created>
  <dcterms:modified xsi:type="dcterms:W3CDTF">2026-09-30T09:51:20Z</dcterms:modified>
</cp:coreProperties>
</file>